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55BDA826-01BC-4A3A-B742-B65DDD12C028}" xr6:coauthVersionLast="47" xr6:coauthVersionMax="47" xr10:uidLastSave="{00000000-0000-0000-0000-000000000000}"/>
  <bookViews>
    <workbookView xWindow="-120" yWindow="-120" windowWidth="29040" windowHeight="17640" tabRatio="691" activeTab="1" xr2:uid="{00000000-000D-0000-FFFF-FFFF00000000}"/>
  </bookViews>
  <sheets>
    <sheet name="Table 2.3" sheetId="27" r:id="rId1"/>
    <sheet name="Data 2.3" sheetId="28" r:id="rId2"/>
    <sheet name="Module1" sheetId="22" state="veryHidden" r:id="rId3"/>
    <sheet name="Module2" sheetId="23" state="veryHidden" r:id="rId4"/>
    <sheet name="Real WPI Trend" sheetId="29" r:id="rId5"/>
    <sheet name="Real WPI SA" sheetId="30" r:id="rId6"/>
  </sheets>
  <definedNames>
    <definedName name="_Hlk189040611" localSheetId="0">'Table 2.3'!$A$49</definedName>
    <definedName name="_xlnm.Print_Area" localSheetId="0">'Table 2.3'!$A$1:$L$52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27" l="1"/>
  <c r="F29" i="27"/>
  <c r="F21" i="27"/>
  <c r="F36" i="27"/>
  <c r="F28" i="27"/>
  <c r="F20" i="27"/>
  <c r="F35" i="27" l="1"/>
  <c r="F27" i="27"/>
  <c r="F19" i="27"/>
  <c r="E38" i="27"/>
  <c r="E30" i="27"/>
  <c r="E22" i="27"/>
  <c r="E37" i="27" l="1"/>
  <c r="E29" i="27"/>
  <c r="E21" i="27"/>
  <c r="E36" i="27" l="1"/>
  <c r="E28" i="27"/>
  <c r="E20" i="27"/>
  <c r="E35" i="27" l="1"/>
  <c r="E40" i="27" s="1"/>
  <c r="E27" i="27"/>
  <c r="E32" i="27" s="1"/>
  <c r="E19" i="27"/>
  <c r="E24" i="27" s="1"/>
  <c r="D38" i="27" l="1"/>
  <c r="D30" i="27"/>
  <c r="D22" i="27"/>
  <c r="D37" i="27" l="1"/>
  <c r="D29" i="27"/>
  <c r="D21" i="27"/>
  <c r="D36" i="27" l="1"/>
  <c r="D28" i="27"/>
  <c r="D20" i="27"/>
  <c r="D35" i="27" l="1"/>
  <c r="D40" i="27" s="1"/>
  <c r="D27" i="27"/>
  <c r="D32" i="27" s="1"/>
  <c r="D19" i="27"/>
  <c r="D24" i="27" s="1"/>
  <c r="I93" i="30" l="1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64" i="30"/>
  <c r="L65" i="30"/>
  <c r="L66" i="30"/>
  <c r="L67" i="30"/>
  <c r="L68" i="30"/>
  <c r="L69" i="30"/>
  <c r="L70" i="30"/>
  <c r="L71" i="30"/>
  <c r="L72" i="30"/>
  <c r="L73" i="30"/>
  <c r="L74" i="30"/>
  <c r="L75" i="30"/>
  <c r="L76" i="30"/>
  <c r="L77" i="30"/>
  <c r="L78" i="30"/>
  <c r="L79" i="30"/>
  <c r="L80" i="30"/>
  <c r="L81" i="30"/>
  <c r="L82" i="30"/>
  <c r="L83" i="30"/>
  <c r="L84" i="30"/>
  <c r="L85" i="30"/>
  <c r="L86" i="30"/>
  <c r="L87" i="30"/>
  <c r="L88" i="30"/>
  <c r="L89" i="30"/>
  <c r="L90" i="30"/>
  <c r="L91" i="30"/>
  <c r="L92" i="30"/>
  <c r="L93" i="30"/>
  <c r="M93" i="30" s="1"/>
  <c r="L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K93" i="30" s="1"/>
  <c r="J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6" i="30"/>
  <c r="C38" i="27" l="1"/>
  <c r="C30" i="27"/>
  <c r="C22" i="27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M93" i="29" s="1"/>
  <c r="L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K93" i="29" s="1"/>
  <c r="J6" i="29"/>
  <c r="I93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6" i="29"/>
  <c r="I90" i="30" l="1"/>
  <c r="I87" i="30"/>
  <c r="I82" i="30"/>
  <c r="I79" i="30"/>
  <c r="I74" i="30"/>
  <c r="I71" i="30"/>
  <c r="I66" i="30"/>
  <c r="I63" i="30"/>
  <c r="I58" i="30"/>
  <c r="I55" i="30"/>
  <c r="I50" i="30"/>
  <c r="I47" i="30"/>
  <c r="I42" i="30"/>
  <c r="I39" i="30"/>
  <c r="I34" i="30"/>
  <c r="I31" i="30"/>
  <c r="I26" i="30"/>
  <c r="I23" i="30"/>
  <c r="I18" i="30"/>
  <c r="I15" i="30"/>
  <c r="I10" i="30"/>
  <c r="M14" i="29"/>
  <c r="M15" i="29"/>
  <c r="M16" i="29"/>
  <c r="M17" i="29"/>
  <c r="M22" i="29"/>
  <c r="M23" i="29"/>
  <c r="M24" i="29"/>
  <c r="M25" i="29"/>
  <c r="M30" i="29"/>
  <c r="M31" i="29"/>
  <c r="M32" i="29"/>
  <c r="M33" i="29"/>
  <c r="M38" i="29"/>
  <c r="M39" i="29"/>
  <c r="M40" i="29"/>
  <c r="M41" i="29"/>
  <c r="M46" i="29"/>
  <c r="M47" i="29"/>
  <c r="M48" i="29"/>
  <c r="M49" i="29"/>
  <c r="M54" i="29"/>
  <c r="M55" i="29"/>
  <c r="M56" i="29"/>
  <c r="M57" i="29"/>
  <c r="M62" i="29"/>
  <c r="M63" i="29"/>
  <c r="M64" i="29"/>
  <c r="M70" i="29"/>
  <c r="M71" i="29"/>
  <c r="M78" i="29"/>
  <c r="M79" i="29"/>
  <c r="M80" i="29"/>
  <c r="M86" i="29"/>
  <c r="M87" i="29"/>
  <c r="M88" i="29"/>
  <c r="K15" i="29"/>
  <c r="K16" i="29"/>
  <c r="K23" i="29"/>
  <c r="K24" i="29"/>
  <c r="K31" i="29"/>
  <c r="K32" i="29"/>
  <c r="K39" i="29"/>
  <c r="K40" i="29"/>
  <c r="K47" i="29"/>
  <c r="K48" i="29"/>
  <c r="K55" i="29"/>
  <c r="K56" i="29"/>
  <c r="K63" i="29"/>
  <c r="K64" i="29"/>
  <c r="K71" i="29"/>
  <c r="K79" i="29"/>
  <c r="K80" i="29"/>
  <c r="K87" i="29"/>
  <c r="K88" i="29"/>
  <c r="J96" i="29"/>
  <c r="I10" i="29"/>
  <c r="I13" i="29"/>
  <c r="I15" i="29"/>
  <c r="I18" i="29"/>
  <c r="I20" i="29"/>
  <c r="I21" i="29"/>
  <c r="I23" i="29"/>
  <c r="I26" i="29"/>
  <c r="I28" i="29"/>
  <c r="I29" i="29"/>
  <c r="I31" i="29"/>
  <c r="I34" i="29"/>
  <c r="I36" i="29"/>
  <c r="I37" i="29"/>
  <c r="I39" i="29"/>
  <c r="I42" i="29"/>
  <c r="I44" i="29"/>
  <c r="I45" i="29"/>
  <c r="I47" i="29"/>
  <c r="I50" i="29"/>
  <c r="I53" i="29"/>
  <c r="I55" i="29"/>
  <c r="I58" i="29"/>
  <c r="I60" i="29"/>
  <c r="I61" i="29"/>
  <c r="I63" i="29"/>
  <c r="I66" i="29"/>
  <c r="I68" i="29"/>
  <c r="I69" i="29"/>
  <c r="I71" i="29"/>
  <c r="I74" i="29"/>
  <c r="I76" i="29"/>
  <c r="I77" i="29"/>
  <c r="I79" i="29"/>
  <c r="I82" i="29"/>
  <c r="I84" i="29"/>
  <c r="I85" i="29"/>
  <c r="I87" i="29"/>
  <c r="I90" i="29"/>
  <c r="H96" i="29"/>
  <c r="M57" i="30" l="1"/>
  <c r="K12" i="30"/>
  <c r="M17" i="30"/>
  <c r="K20" i="30"/>
  <c r="M25" i="30"/>
  <c r="K28" i="30"/>
  <c r="M33" i="30"/>
  <c r="K36" i="30"/>
  <c r="M41" i="30"/>
  <c r="K44" i="30"/>
  <c r="M49" i="30"/>
  <c r="K52" i="30"/>
  <c r="K60" i="30"/>
  <c r="M65" i="30"/>
  <c r="K68" i="30"/>
  <c r="M73" i="30"/>
  <c r="K76" i="30"/>
  <c r="M81" i="30"/>
  <c r="K84" i="30"/>
  <c r="M89" i="30"/>
  <c r="K92" i="30"/>
  <c r="M12" i="30"/>
  <c r="K15" i="30"/>
  <c r="M20" i="30"/>
  <c r="K23" i="30"/>
  <c r="M28" i="30"/>
  <c r="K31" i="30"/>
  <c r="M36" i="30"/>
  <c r="K39" i="30"/>
  <c r="M44" i="30"/>
  <c r="K47" i="30"/>
  <c r="M52" i="30"/>
  <c r="K55" i="30"/>
  <c r="M60" i="30"/>
  <c r="K63" i="30"/>
  <c r="M68" i="30"/>
  <c r="K71" i="30"/>
  <c r="M76" i="30"/>
  <c r="K79" i="30"/>
  <c r="M84" i="30"/>
  <c r="K87" i="30"/>
  <c r="M92" i="30"/>
  <c r="K10" i="30"/>
  <c r="M15" i="30"/>
  <c r="K18" i="30"/>
  <c r="K26" i="30"/>
  <c r="M31" i="30"/>
  <c r="K34" i="30"/>
  <c r="K42" i="30"/>
  <c r="M47" i="30"/>
  <c r="K50" i="30"/>
  <c r="M55" i="30"/>
  <c r="K58" i="30"/>
  <c r="M63" i="30"/>
  <c r="K66" i="30"/>
  <c r="M71" i="30"/>
  <c r="K74" i="30"/>
  <c r="M79" i="30"/>
  <c r="K82" i="30"/>
  <c r="M87" i="30"/>
  <c r="K90" i="30"/>
  <c r="M10" i="30"/>
  <c r="K13" i="30"/>
  <c r="M18" i="30"/>
  <c r="K21" i="30"/>
  <c r="M26" i="30"/>
  <c r="K29" i="30"/>
  <c r="M34" i="30"/>
  <c r="K37" i="30"/>
  <c r="M42" i="30"/>
  <c r="K45" i="30"/>
  <c r="M50" i="30"/>
  <c r="K53" i="30"/>
  <c r="M58" i="30"/>
  <c r="K61" i="30"/>
  <c r="M66" i="30"/>
  <c r="K69" i="30"/>
  <c r="M74" i="30"/>
  <c r="K77" i="30"/>
  <c r="M82" i="30"/>
  <c r="K85" i="30"/>
  <c r="M90" i="30"/>
  <c r="M23" i="30"/>
  <c r="M39" i="30"/>
  <c r="K16" i="30"/>
  <c r="K24" i="30"/>
  <c r="M29" i="30"/>
  <c r="K40" i="30"/>
  <c r="K48" i="30"/>
  <c r="K56" i="30"/>
  <c r="M61" i="30"/>
  <c r="M69" i="30"/>
  <c r="M77" i="30"/>
  <c r="K88" i="30"/>
  <c r="M16" i="30"/>
  <c r="M24" i="30"/>
  <c r="M32" i="30"/>
  <c r="M40" i="30"/>
  <c r="K59" i="30"/>
  <c r="M13" i="30"/>
  <c r="M21" i="30"/>
  <c r="M37" i="30"/>
  <c r="M45" i="30"/>
  <c r="M53" i="30"/>
  <c r="K64" i="30"/>
  <c r="K72" i="30"/>
  <c r="K80" i="30"/>
  <c r="M85" i="30"/>
  <c r="K11" i="30"/>
  <c r="K19" i="30"/>
  <c r="K27" i="30"/>
  <c r="K35" i="30"/>
  <c r="K43" i="30"/>
  <c r="M48" i="30"/>
  <c r="K51" i="30"/>
  <c r="M56" i="30"/>
  <c r="M64" i="30"/>
  <c r="K67" i="30"/>
  <c r="M72" i="30"/>
  <c r="K75" i="30"/>
  <c r="M80" i="30"/>
  <c r="K83" i="30"/>
  <c r="M88" i="30"/>
  <c r="K91" i="30"/>
  <c r="M11" i="30"/>
  <c r="K14" i="30"/>
  <c r="I17" i="30"/>
  <c r="M19" i="30"/>
  <c r="K22" i="30"/>
  <c r="I25" i="30"/>
  <c r="M27" i="30"/>
  <c r="K30" i="30"/>
  <c r="I33" i="30"/>
  <c r="M35" i="30"/>
  <c r="K38" i="30"/>
  <c r="I41" i="30"/>
  <c r="M43" i="30"/>
  <c r="K46" i="30"/>
  <c r="I49" i="30"/>
  <c r="M51" i="30"/>
  <c r="K54" i="30"/>
  <c r="I57" i="30"/>
  <c r="M59" i="30"/>
  <c r="K62" i="30"/>
  <c r="I65" i="30"/>
  <c r="M67" i="30"/>
  <c r="K70" i="30"/>
  <c r="I73" i="30"/>
  <c r="M75" i="30"/>
  <c r="K78" i="30"/>
  <c r="I81" i="30"/>
  <c r="M83" i="30"/>
  <c r="K86" i="30"/>
  <c r="I89" i="30"/>
  <c r="M91" i="30"/>
  <c r="K32" i="30"/>
  <c r="I12" i="30"/>
  <c r="M14" i="30"/>
  <c r="K17" i="30"/>
  <c r="I20" i="30"/>
  <c r="M22" i="30"/>
  <c r="K25" i="30"/>
  <c r="I28" i="30"/>
  <c r="M30" i="30"/>
  <c r="K33" i="30"/>
  <c r="I36" i="30"/>
  <c r="M38" i="30"/>
  <c r="K41" i="30"/>
  <c r="I44" i="30"/>
  <c r="M46" i="30"/>
  <c r="K49" i="30"/>
  <c r="I52" i="30"/>
  <c r="M54" i="30"/>
  <c r="K57" i="30"/>
  <c r="I60" i="30"/>
  <c r="M62" i="30"/>
  <c r="K65" i="30"/>
  <c r="I68" i="30"/>
  <c r="M70" i="30"/>
  <c r="K73" i="30"/>
  <c r="I76" i="30"/>
  <c r="M78" i="30"/>
  <c r="K81" i="30"/>
  <c r="I84" i="30"/>
  <c r="M86" i="30"/>
  <c r="K89" i="30"/>
  <c r="I92" i="30"/>
  <c r="I37" i="30"/>
  <c r="I53" i="30"/>
  <c r="I61" i="30"/>
  <c r="I69" i="30"/>
  <c r="I77" i="30"/>
  <c r="I85" i="30"/>
  <c r="I13" i="30"/>
  <c r="I21" i="30"/>
  <c r="I29" i="30"/>
  <c r="I45" i="30"/>
  <c r="I16" i="30"/>
  <c r="I24" i="30"/>
  <c r="I32" i="30"/>
  <c r="I40" i="30"/>
  <c r="I48" i="30"/>
  <c r="I56" i="30"/>
  <c r="I64" i="30"/>
  <c r="I72" i="30"/>
  <c r="I80" i="30"/>
  <c r="I88" i="30"/>
  <c r="I11" i="30"/>
  <c r="I19" i="30"/>
  <c r="I27" i="30"/>
  <c r="I35" i="30"/>
  <c r="I43" i="30"/>
  <c r="I51" i="30"/>
  <c r="I59" i="30"/>
  <c r="I67" i="30"/>
  <c r="I75" i="30"/>
  <c r="I83" i="30"/>
  <c r="I91" i="30"/>
  <c r="I14" i="30"/>
  <c r="I22" i="30"/>
  <c r="I30" i="30"/>
  <c r="I38" i="30"/>
  <c r="I46" i="30"/>
  <c r="I54" i="30"/>
  <c r="I62" i="30"/>
  <c r="I70" i="30"/>
  <c r="I78" i="30"/>
  <c r="I86" i="30"/>
  <c r="K78" i="29"/>
  <c r="K54" i="29"/>
  <c r="K30" i="29"/>
  <c r="M77" i="29"/>
  <c r="M53" i="29"/>
  <c r="M37" i="29"/>
  <c r="M21" i="29"/>
  <c r="I48" i="29"/>
  <c r="I40" i="29"/>
  <c r="I32" i="29"/>
  <c r="I24" i="29"/>
  <c r="I16" i="29"/>
  <c r="K85" i="29"/>
  <c r="K77" i="29"/>
  <c r="K69" i="29"/>
  <c r="K61" i="29"/>
  <c r="K53" i="29"/>
  <c r="K45" i="29"/>
  <c r="K37" i="29"/>
  <c r="K29" i="29"/>
  <c r="K21" i="29"/>
  <c r="K13" i="29"/>
  <c r="L96" i="29"/>
  <c r="K70" i="29"/>
  <c r="K46" i="29"/>
  <c r="K22" i="29"/>
  <c r="M85" i="29"/>
  <c r="M61" i="29"/>
  <c r="M45" i="29"/>
  <c r="M13" i="29"/>
  <c r="K86" i="29"/>
  <c r="K62" i="29"/>
  <c r="K38" i="29"/>
  <c r="K14" i="29"/>
  <c r="M69" i="29"/>
  <c r="M29" i="29"/>
  <c r="J100" i="29"/>
  <c r="J104" i="29"/>
  <c r="K72" i="29"/>
  <c r="L104" i="29"/>
  <c r="M72" i="29"/>
  <c r="L100" i="29"/>
  <c r="K84" i="29"/>
  <c r="K60" i="29"/>
  <c r="K36" i="29"/>
  <c r="K20" i="29"/>
  <c r="M84" i="29"/>
  <c r="M68" i="29"/>
  <c r="M52" i="29"/>
  <c r="L102" i="29"/>
  <c r="M36" i="29"/>
  <c r="M20" i="29"/>
  <c r="K91" i="29"/>
  <c r="K75" i="29"/>
  <c r="K59" i="29"/>
  <c r="K43" i="29"/>
  <c r="K27" i="29"/>
  <c r="M91" i="29"/>
  <c r="M75" i="29"/>
  <c r="M51" i="29"/>
  <c r="M35" i="29"/>
  <c r="M19" i="29"/>
  <c r="K90" i="29"/>
  <c r="K82" i="29"/>
  <c r="K74" i="29"/>
  <c r="K66" i="29"/>
  <c r="K58" i="29"/>
  <c r="K50" i="29"/>
  <c r="K42" i="29"/>
  <c r="K34" i="29"/>
  <c r="K26" i="29"/>
  <c r="K18" i="29"/>
  <c r="K10" i="29"/>
  <c r="M90" i="29"/>
  <c r="M82" i="29"/>
  <c r="M74" i="29"/>
  <c r="M66" i="29"/>
  <c r="M58" i="29"/>
  <c r="M50" i="29"/>
  <c r="M42" i="29"/>
  <c r="M34" i="29"/>
  <c r="M26" i="29"/>
  <c r="M18" i="29"/>
  <c r="M10" i="29"/>
  <c r="K92" i="29"/>
  <c r="J98" i="29"/>
  <c r="K76" i="29"/>
  <c r="K68" i="29"/>
  <c r="K52" i="29"/>
  <c r="J102" i="29"/>
  <c r="K44" i="29"/>
  <c r="K28" i="29"/>
  <c r="K12" i="29"/>
  <c r="M92" i="29"/>
  <c r="L98" i="29"/>
  <c r="M76" i="29"/>
  <c r="M60" i="29"/>
  <c r="M44" i="29"/>
  <c r="M28" i="29"/>
  <c r="M12" i="29"/>
  <c r="K83" i="29"/>
  <c r="K67" i="29"/>
  <c r="K51" i="29"/>
  <c r="K35" i="29"/>
  <c r="K19" i="29"/>
  <c r="K11" i="29"/>
  <c r="M83" i="29"/>
  <c r="M67" i="29"/>
  <c r="M59" i="29"/>
  <c r="M43" i="29"/>
  <c r="M27" i="29"/>
  <c r="M11" i="29"/>
  <c r="K89" i="29"/>
  <c r="K81" i="29"/>
  <c r="K73" i="29"/>
  <c r="K65" i="29"/>
  <c r="K57" i="29"/>
  <c r="K49" i="29"/>
  <c r="K41" i="29"/>
  <c r="K33" i="29"/>
  <c r="K25" i="29"/>
  <c r="K17" i="29"/>
  <c r="M89" i="29"/>
  <c r="M81" i="29"/>
  <c r="M73" i="29"/>
  <c r="M65" i="29"/>
  <c r="I89" i="29"/>
  <c r="I81" i="29"/>
  <c r="I73" i="29"/>
  <c r="I65" i="29"/>
  <c r="I57" i="29"/>
  <c r="I49" i="29"/>
  <c r="I41" i="29"/>
  <c r="I33" i="29"/>
  <c r="I25" i="29"/>
  <c r="I17" i="29"/>
  <c r="I88" i="29"/>
  <c r="I80" i="29"/>
  <c r="H100" i="29"/>
  <c r="H104" i="29"/>
  <c r="I72" i="29"/>
  <c r="I64" i="29"/>
  <c r="I56" i="29"/>
  <c r="I86" i="29"/>
  <c r="I78" i="29"/>
  <c r="I70" i="29"/>
  <c r="I62" i="29"/>
  <c r="I54" i="29"/>
  <c r="I46" i="29"/>
  <c r="I38" i="29"/>
  <c r="I30" i="29"/>
  <c r="I22" i="29"/>
  <c r="I14" i="29"/>
  <c r="I92" i="29"/>
  <c r="H98" i="29"/>
  <c r="H102" i="29"/>
  <c r="I52" i="29"/>
  <c r="I12" i="29"/>
  <c r="I91" i="29"/>
  <c r="I83" i="29"/>
  <c r="I75" i="29"/>
  <c r="I67" i="29"/>
  <c r="I59" i="29"/>
  <c r="I51" i="29"/>
  <c r="I43" i="29"/>
  <c r="I35" i="29"/>
  <c r="I27" i="29"/>
  <c r="I19" i="29"/>
  <c r="I11" i="29"/>
  <c r="L96" i="30"/>
  <c r="H96" i="30"/>
  <c r="J96" i="30"/>
  <c r="K96" i="30" l="1"/>
  <c r="M96" i="30"/>
  <c r="I96" i="30"/>
  <c r="I96" i="29"/>
  <c r="K96" i="29"/>
  <c r="M96" i="29"/>
  <c r="C37" i="27"/>
  <c r="C29" i="27"/>
  <c r="C21" i="27"/>
  <c r="C36" i="27" l="1"/>
  <c r="C28" i="27"/>
  <c r="C20" i="27"/>
  <c r="C35" i="27" l="1"/>
  <c r="C40" i="27" s="1"/>
  <c r="C27" i="27"/>
  <c r="C32" i="27" s="1"/>
  <c r="C19" i="27"/>
  <c r="C24" i="27" s="1"/>
  <c r="B38" i="27" l="1"/>
  <c r="B30" i="27"/>
  <c r="B22" i="27"/>
  <c r="B29" i="27" l="1"/>
  <c r="B37" i="27"/>
  <c r="B21" i="27"/>
  <c r="B28" i="27" l="1"/>
  <c r="B36" i="27"/>
  <c r="B20" i="27"/>
  <c r="B35" i="27" l="1"/>
  <c r="B40" i="27" s="1"/>
  <c r="B27" i="27"/>
  <c r="B32" i="27" s="1"/>
  <c r="B19" i="27"/>
  <c r="B24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I7" authorId="0" shapeId="0" xr:uid="{00000000-0006-0000-0100-000001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<sst xmlns="http://schemas.openxmlformats.org/spreadsheetml/2006/main" count="161" uniqueCount="101">
  <si>
    <t>Quarter</t>
  </si>
  <si>
    <t>September</t>
  </si>
  <si>
    <t>December</t>
  </si>
  <si>
    <t>March</t>
  </si>
  <si>
    <t>June</t>
  </si>
  <si>
    <t>Annual average</t>
  </si>
  <si>
    <t>2000–01</t>
  </si>
  <si>
    <t>2001–02</t>
  </si>
  <si>
    <t>2002–03</t>
  </si>
  <si>
    <t>2003–04</t>
  </si>
  <si>
    <t>2004–05</t>
  </si>
  <si>
    <t>2005–06</t>
  </si>
  <si>
    <t>Wage price index</t>
  </si>
  <si>
    <t>2006–07</t>
  </si>
  <si>
    <t>2007–08</t>
  </si>
  <si>
    <t>Update</t>
  </si>
  <si>
    <t>2008–09</t>
  </si>
  <si>
    <t>2009–10</t>
  </si>
  <si>
    <t>2010–11</t>
  </si>
  <si>
    <t>2011–12</t>
  </si>
  <si>
    <t>1999–00</t>
  </si>
  <si>
    <t>1997–98</t>
  </si>
  <si>
    <t>1998–99</t>
  </si>
  <si>
    <t>2013-14</t>
  </si>
  <si>
    <t>2014-15</t>
  </si>
  <si>
    <t>2012-13</t>
  </si>
  <si>
    <t xml:space="preserve">(table 1 - A2713851R)
</t>
  </si>
  <si>
    <t>Total hourly rates of pay excluding bonuses ;  Australia ;  Private and Public ;  All industries ; (Trend)</t>
  </si>
  <si>
    <t>2015-16</t>
  </si>
  <si>
    <t>Cat. no. 6345.0</t>
  </si>
  <si>
    <t>2.3 Wage price index (WPI)</t>
  </si>
  <si>
    <t>2016-17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</si>
  <si>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</si>
  <si>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</si>
  <si>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</si>
  <si>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</si>
  <si>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</si>
  <si>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</si>
  <si>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</si>
  <si>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</si>
  <si>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</si>
  <si>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Quarterly Index ;  Total hourly rates of pay excluding bonuses ;  Australia ;  Private ;  All industries ;</t>
  </si>
  <si>
    <t>Index Numbers</t>
  </si>
  <si>
    <t>INDEX</t>
  </si>
  <si>
    <t>A2713848A</t>
  </si>
  <si>
    <t>Quarterly Index ;  Total hourly rates of pay excluding bonuses ;  Australia ;  Public ;  All industries ;</t>
  </si>
  <si>
    <t>A2713854W</t>
  </si>
  <si>
    <t>Annual change</t>
  </si>
  <si>
    <t>Private Sector</t>
  </si>
  <si>
    <t>Public Sector</t>
  </si>
  <si>
    <t>Table 1</t>
  </si>
  <si>
    <t xml:space="preserve">Quarterly change </t>
  </si>
  <si>
    <t>NOTE: COPY AND PASTE ANNUAL GROWTH RATE DATA FOR PRIVATE AND PUBLIC SECTORS &amp; TOTAL ECONOMY FROM ABS DOWNLOADS ON THEIR WEBSITE</t>
  </si>
  <si>
    <t>Copy and paste quarterly and annual growth rate data from ABS downloads</t>
  </si>
  <si>
    <t>Related publications</t>
  </si>
  <si>
    <t>Source:</t>
  </si>
  <si>
    <t>Short term - annual change by sector</t>
  </si>
  <si>
    <t>Longer term - annual change - Total</t>
  </si>
  <si>
    <r>
      <t xml:space="preserve">ABS, </t>
    </r>
    <r>
      <rPr>
        <i/>
        <sz val="8"/>
        <color rgb="FF398BCA"/>
        <rFont val="Calibri"/>
        <family val="2"/>
        <scheme val="minor"/>
      </rPr>
      <t>Employee earnings and hours</t>
    </r>
    <r>
      <rPr>
        <sz val="8"/>
        <color rgb="FF398BCA"/>
        <rFont val="Calibri"/>
        <family val="2"/>
        <scheme val="minor"/>
      </rPr>
      <t>, cat. no. 6306.0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</si>
  <si>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Characteristics of employment</t>
    </r>
    <r>
      <rPr>
        <sz val="8"/>
        <color rgb="FF398BCA"/>
        <rFont val="Calibri"/>
        <family val="2"/>
        <scheme val="minor"/>
      </rPr>
      <t>, cat. no. 6333.0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</si>
  <si>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Average weekly earnings</t>
    </r>
    <r>
      <rPr>
        <sz val="8"/>
        <color rgb="FF398BCA"/>
        <rFont val="Calibri"/>
        <family val="2"/>
        <scheme val="minor"/>
      </rPr>
      <t>, cat. no. 6302.0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</si>
  <si>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</si>
  <si>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r>
      <t xml:space="preserve"> ABS, </t>
    </r>
    <r>
      <rPr>
        <i/>
        <sz val="8"/>
        <color rgb="FF398BCA"/>
        <rFont val="Calibri"/>
        <family val="2"/>
        <scheme val="minor"/>
      </rPr>
      <t>Wage price index</t>
    </r>
    <r>
      <rPr>
        <sz val="8"/>
        <color rgb="FF398BCA"/>
        <rFont val="Calibri"/>
        <family val="2"/>
        <scheme val="minor"/>
      </rPr>
      <t>, cat. no. 6345.0</t>
    </r>
  </si>
  <si>
    <t>Real WPI</t>
  </si>
  <si>
    <t>CPI</t>
  </si>
  <si>
    <t>Annual growth (%)</t>
  </si>
  <si>
    <t>Average annual growth</t>
  </si>
  <si>
    <t>March 1998 to March 2019</t>
  </si>
  <si>
    <t>March 2014 to March 2019</t>
  </si>
  <si>
    <t>March 2009 to March 2014</t>
  </si>
  <si>
    <t>March 2004 to March 2009</t>
  </si>
  <si>
    <t>March 2004 to March 2014</t>
  </si>
  <si>
    <t>Annual growth in real WPI</t>
  </si>
  <si>
    <t>Annual growth in WPI in real terms (trend)</t>
  </si>
  <si>
    <t>Total hourly rates of pay excluding bonuses ;  Australia ;  Private and Public ;  All industries ; (SA)</t>
  </si>
  <si>
    <t>A2713846W</t>
  </si>
  <si>
    <t>A2713852T</t>
  </si>
  <si>
    <t>A2713849C</t>
  </si>
  <si>
    <t>Quarterly Index ;  Total hourly rates of pay excluding bonuses ;  Australia ;  Private ;  All industries ; SA</t>
  </si>
  <si>
    <t>Quarterly Index ;  Total hourly rates of pay excluding bonuses ;  Australia ;  Public ;  All industries ; SA</t>
  </si>
  <si>
    <t xml:space="preserve">Annual change </t>
  </si>
  <si>
    <t>Annual change in total Wage price index (a) – per cent</t>
  </si>
  <si>
    <t>Private Sector Annual change in WPI (a) – per cent</t>
  </si>
  <si>
    <t>Public Sector Annual change in WPI (a) – per cent</t>
  </si>
  <si>
    <t>2017–18</t>
  </si>
  <si>
    <t>2018–19</t>
  </si>
  <si>
    <t>2019–20</t>
  </si>
  <si>
    <t>A83895309L</t>
  </si>
  <si>
    <t>A83895333L</t>
  </si>
  <si>
    <t>A83895396W</t>
  </si>
  <si>
    <t>Seasonally adjusted</t>
  </si>
  <si>
    <t>A83895395V</t>
  </si>
  <si>
    <t>Total hourly rates of pay excluding bonuses ;  Australia ;  Private and Public ;  All industries ; (S.A.)</t>
  </si>
  <si>
    <t>(a) Seaonally adjusted estimates.</t>
  </si>
  <si>
    <t>Total (seasonally adjusted)</t>
  </si>
  <si>
    <t>Percentage Change From Corresponding Quarter of Previous Year ;  Australia ;  Total hourly rates of pay excluding bonuses ;  Private ;  All industries ;</t>
  </si>
  <si>
    <t>Percentage Change From Previous Quarter ;  Australia ;  Total hourly rates of pay excluding bonuses ;  Private and Public ;  All industries ;</t>
  </si>
  <si>
    <t>Percentage Change From Corresponding Quarter of Previous Year ;  Australia ;  Total hourly rates of pay excluding bonuses ;  Private and Public ;  All industries ;</t>
  </si>
  <si>
    <t>Percentage Change From Corresponding Quarter of Previous Year ;  Australia ;  Total hourly rates of pay excluding bonuses ;  Public ;  All industries ;</t>
  </si>
  <si>
    <t>2020–21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</si>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</sst>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mmm\-yyyy"/>
    <numFmt numFmtId="166" formatCode="[$-C09]d\ mmmm\ yyyy;@"/>
    <numFmt numFmtId="167" formatCode="0.0;\-0.0;0.0;@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color rgb="FF13B5EA"/>
      <name val="Calibri"/>
      <family val="2"/>
      <scheme val="minor"/>
    </font>
    <font>
      <u/>
      <sz val="7.5"/>
      <color rgb="FF13B5EA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name val="Calibri"/>
      <family val="2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14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20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3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0" fillId="0" borderId="0" xfId="0" applyNumberFormat="1"/>
    <xf numFmtId="0" fontId="13" fillId="0" borderId="0" xfId="0" applyNumberFormat="1" applyFont="1"/>
    <xf numFmtId="0" fontId="16" fillId="0" borderId="0" xfId="0" applyNumberFormat="1" applyFont="1"/>
    <xf numFmtId="0" fontId="0" fillId="0" borderId="0" xfId="0" applyBorder="1"/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Border="1"/>
    <xf numFmtId="164" fontId="21" fillId="0" borderId="0" xfId="0" applyNumberFormat="1" applyFont="1" applyBorder="1"/>
    <xf numFmtId="165" fontId="15" fillId="0" borderId="0" xfId="2" applyNumberFormat="1" applyFont="1" applyAlignment="1">
      <alignment horizontal="left"/>
    </xf>
    <xf numFmtId="0" fontId="12" fillId="0" borderId="0" xfId="0" applyNumberFormat="1" applyFont="1"/>
    <xf numFmtId="0" fontId="29" fillId="0" borderId="0" xfId="0" applyFont="1" applyAlignment="1">
      <alignment wrapText="1"/>
    </xf>
    <xf numFmtId="0" fontId="30" fillId="0" borderId="0" xfId="0" applyFont="1" applyAlignment="1"/>
    <xf numFmtId="165" fontId="30" fillId="0" borderId="0" xfId="0" applyNumberFormat="1" applyFont="1" applyAlignment="1"/>
    <xf numFmtId="165" fontId="29" fillId="0" borderId="0" xfId="0" applyNumberFormat="1" applyFont="1" applyAlignment="1">
      <alignment horizontal="left"/>
    </xf>
    <xf numFmtId="0" fontId="29" fillId="0" borderId="0" xfId="0" applyFont="1" applyAlignment="1"/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right"/>
    </xf>
    <xf numFmtId="165" fontId="29" fillId="0" borderId="0" xfId="0" applyNumberFormat="1" applyFont="1" applyAlignment="1"/>
    <xf numFmtId="167" fontId="32" fillId="0" borderId="0" xfId="9" applyNumberFormat="1" applyFont="1" applyAlignment="1"/>
    <xf numFmtId="0" fontId="16" fillId="2" borderId="0" xfId="0" applyNumberFormat="1" applyFont="1" applyFill="1" applyAlignment="1">
      <alignment horizontal="right" wrapText="1"/>
    </xf>
    <xf numFmtId="0" fontId="16" fillId="2" borderId="0" xfId="0" applyNumberFormat="1" applyFont="1" applyFill="1" applyAlignment="1">
      <alignment horizontal="center" wrapText="1"/>
    </xf>
    <xf numFmtId="0" fontId="16" fillId="2" borderId="0" xfId="0" applyNumberFormat="1" applyFont="1" applyFill="1" applyAlignment="1">
      <alignment horizontal="right"/>
    </xf>
    <xf numFmtId="0" fontId="29" fillId="2" borderId="0" xfId="0" applyFont="1" applyFill="1" applyAlignment="1">
      <alignment horizontal="right"/>
    </xf>
    <xf numFmtId="0" fontId="14" fillId="0" borderId="0" xfId="0" applyFont="1" applyBorder="1"/>
    <xf numFmtId="0" fontId="12" fillId="0" borderId="0" xfId="0" applyFont="1" applyBorder="1" applyAlignment="1">
      <alignment wrapText="1"/>
    </xf>
    <xf numFmtId="0" fontId="0" fillId="0" borderId="0" xfId="0" applyBorder="1" applyAlignment="1"/>
    <xf numFmtId="0" fontId="23" fillId="0" borderId="0" xfId="0" applyFont="1" applyBorder="1"/>
    <xf numFmtId="0" fontId="22" fillId="0" borderId="0" xfId="0" applyFont="1" applyBorder="1"/>
    <xf numFmtId="0" fontId="24" fillId="0" borderId="0" xfId="0" quotePrefix="1" applyFont="1" applyBorder="1" applyAlignment="1">
      <alignment horizontal="left"/>
    </xf>
    <xf numFmtId="0" fontId="24" fillId="0" borderId="0" xfId="0" applyFont="1" applyBorder="1" applyAlignment="1">
      <alignment horizontal="left" vertical="top"/>
    </xf>
    <xf numFmtId="0" fontId="27" fillId="0" borderId="0" xfId="0" quotePrefix="1" applyFont="1" applyBorder="1" applyAlignment="1">
      <alignment horizontal="left"/>
    </xf>
    <xf numFmtId="0" fontId="26" fillId="0" borderId="0" xfId="1" applyFont="1" applyBorder="1" applyAlignment="1" applyProtection="1"/>
    <xf numFmtId="0" fontId="25" fillId="0" borderId="0" xfId="0" applyFont="1" applyBorder="1"/>
    <xf numFmtId="0" fontId="23" fillId="0" borderId="2" xfId="0" applyFont="1" applyBorder="1"/>
    <xf numFmtId="164" fontId="21" fillId="0" borderId="2" xfId="0" applyNumberFormat="1" applyFont="1" applyBorder="1"/>
    <xf numFmtId="0" fontId="21" fillId="0" borderId="2" xfId="0" applyFont="1" applyBorder="1"/>
    <xf numFmtId="0" fontId="34" fillId="3" borderId="0" xfId="0" applyFont="1" applyFill="1" applyBorder="1"/>
    <xf numFmtId="0" fontId="35" fillId="3" borderId="0" xfId="0" applyFont="1" applyFill="1" applyBorder="1"/>
    <xf numFmtId="0" fontId="36" fillId="3" borderId="0" xfId="0" applyFont="1" applyFill="1" applyBorder="1"/>
    <xf numFmtId="0" fontId="37" fillId="3" borderId="0" xfId="0" applyFont="1" applyFill="1" applyBorder="1"/>
    <xf numFmtId="0" fontId="37" fillId="3" borderId="0" xfId="0" applyFont="1" applyFill="1" applyBorder="1" applyAlignment="1">
      <alignment horizontal="right"/>
    </xf>
    <xf numFmtId="0" fontId="38" fillId="0" borderId="0" xfId="0" applyFont="1" applyAlignment="1">
      <alignment vertical="center"/>
    </xf>
    <xf numFmtId="0" fontId="39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center" vertical="center"/>
    </xf>
    <xf numFmtId="164" fontId="40" fillId="4" borderId="0" xfId="0" applyNumberFormat="1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42" fillId="0" borderId="0" xfId="1" applyFont="1" applyBorder="1" applyAlignment="1" applyProtection="1"/>
    <xf numFmtId="166" fontId="24" fillId="0" borderId="0" xfId="0" quotePrefix="1" applyNumberFormat="1" applyFont="1" applyBorder="1" applyAlignment="1">
      <alignment horizontal="left"/>
    </xf>
    <xf numFmtId="0" fontId="30" fillId="2" borderId="0" xfId="0" applyNumberFormat="1" applyFont="1" applyFill="1" applyAlignment="1">
      <alignment horizontal="center" wrapText="1"/>
    </xf>
    <xf numFmtId="0" fontId="44" fillId="0" borderId="0" xfId="0" applyFont="1"/>
    <xf numFmtId="0" fontId="44" fillId="0" borderId="0" xfId="0" applyNumberFormat="1" applyFont="1"/>
    <xf numFmtId="0" fontId="30" fillId="0" borderId="0" xfId="0" applyNumberFormat="1" applyFont="1" applyAlignment="1">
      <alignment horizontal="center" wrapText="1"/>
    </xf>
    <xf numFmtId="0" fontId="30" fillId="0" borderId="0" xfId="0" applyFont="1" applyAlignment="1">
      <alignment horizontal="right" wrapText="1"/>
    </xf>
    <xf numFmtId="0" fontId="12" fillId="0" borderId="0" xfId="0" applyFont="1"/>
    <xf numFmtId="165" fontId="45" fillId="0" borderId="0" xfId="0" applyNumberFormat="1" applyFont="1" applyAlignment="1">
      <alignment horizontal="left"/>
    </xf>
    <xf numFmtId="2" fontId="0" fillId="0" borderId="0" xfId="0" applyNumberFormat="1"/>
    <xf numFmtId="164" fontId="0" fillId="0" borderId="0" xfId="0" applyNumberFormat="1"/>
    <xf numFmtId="0" fontId="12" fillId="0" borderId="0" xfId="0" applyFont="1" applyAlignment="1">
      <alignment horizontal="right" wrapText="1"/>
    </xf>
    <xf numFmtId="0" fontId="12" fillId="5" borderId="0" xfId="0" applyNumberFormat="1" applyFont="1" applyFill="1"/>
    <xf numFmtId="0" fontId="13" fillId="0" borderId="0" xfId="0" applyNumberFormat="1" applyFont="1" applyFill="1" applyAlignment="1">
      <alignment horizontal="right"/>
    </xf>
    <xf numFmtId="0" fontId="0" fillId="0" borderId="0" xfId="0" applyNumberFormat="1" applyFill="1"/>
    <xf numFmtId="167" fontId="32" fillId="0" borderId="0" xfId="14" applyNumberFormat="1" applyFont="1" applyAlignment="1"/>
    <xf numFmtId="167" fontId="6" fillId="0" borderId="0" xfId="13" applyNumberFormat="1" applyFont="1" applyAlignment="1"/>
    <xf numFmtId="167" fontId="32" fillId="0" borderId="0" xfId="15" applyNumberFormat="1" applyFont="1" applyAlignment="1"/>
    <xf numFmtId="0" fontId="32" fillId="0" borderId="0" xfId="15" applyFont="1" applyAlignment="1">
      <alignment horizontal="right"/>
    </xf>
    <xf numFmtId="0" fontId="32" fillId="0" borderId="0" xfId="15" applyFont="1" applyAlignment="1">
      <alignment horizontal="right"/>
    </xf>
    <xf numFmtId="167" fontId="32" fillId="0" borderId="0" xfId="15" applyNumberFormat="1" applyFont="1" applyAlignment="1"/>
    <xf numFmtId="167" fontId="32" fillId="0" borderId="0" xfId="15" applyNumberFormat="1" applyFont="1" applyAlignment="1"/>
    <xf numFmtId="0" fontId="15" fillId="0" borderId="0" xfId="0" applyNumberFormat="1" applyFont="1" applyAlignment="1">
      <alignment horizontal="right"/>
    </xf>
    <xf numFmtId="0" fontId="40" fillId="4" borderId="0" xfId="0" applyFont="1" applyFill="1" applyBorder="1" applyAlignment="1">
      <alignment vertical="center"/>
    </xf>
    <xf numFmtId="0" fontId="16" fillId="0" borderId="0" xfId="0" applyNumberFormat="1" applyFont="1" applyFill="1"/>
    <xf numFmtId="0" fontId="15" fillId="0" borderId="0" xfId="0" applyFont="1" applyAlignment="1">
      <alignment horizontal="right"/>
    </xf>
    <xf numFmtId="0" fontId="32" fillId="0" borderId="0" xfId="16" applyFont="1" applyAlignment="1">
      <alignment horizontal="right"/>
    </xf>
    <xf numFmtId="0" fontId="12" fillId="5" borderId="1" xfId="0" applyNumberFormat="1" applyFont="1" applyFill="1" applyBorder="1" applyAlignment="1">
      <alignment horizontal="center" wrapText="1"/>
    </xf>
    <xf numFmtId="0" fontId="16" fillId="0" borderId="0" xfId="0" applyNumberFormat="1" applyFont="1" applyAlignment="1">
      <alignment horizontal="right"/>
    </xf>
    <xf numFmtId="0" fontId="32" fillId="0" borderId="0" xfId="16" applyFont="1" applyAlignment="1">
      <alignment horizontal="right"/>
    </xf>
    <xf numFmtId="0" fontId="12" fillId="0" borderId="0" xfId="0" applyNumberFormat="1" applyFont="1" applyAlignment="1">
      <alignment wrapText="1"/>
    </xf>
    <xf numFmtId="0" fontId="32" fillId="0" borderId="0" xfId="16" applyFont="1" applyAlignment="1">
      <alignment horizontal="right"/>
    </xf>
    <xf numFmtId="0" fontId="32" fillId="0" borderId="0" xfId="16" applyFont="1" applyAlignment="1">
      <alignment horizontal="right"/>
    </xf>
    <xf numFmtId="0" fontId="32" fillId="0" borderId="0" xfId="16" applyFont="1" applyAlignment="1">
      <alignment horizontal="right"/>
    </xf>
    <xf numFmtId="0" fontId="16" fillId="0" borderId="0" xfId="0" applyNumberFormat="1" applyFont="1" applyAlignment="1">
      <alignment horizontal="center" wrapText="1"/>
    </xf>
    <xf numFmtId="0" fontId="32" fillId="0" borderId="0" xfId="17" applyFont="1" applyAlignment="1">
      <alignment horizontal="right" wrapText="1"/>
    </xf>
    <xf numFmtId="0" fontId="15" fillId="0" borderId="0" xfId="0" applyNumberFormat="1" applyFont="1" applyAlignment="1">
      <alignment horizontal="center" wrapText="1"/>
    </xf>
    <xf numFmtId="0" fontId="32" fillId="0" borderId="0" xfId="18" applyFont="1" applyAlignment="1">
      <alignment horizontal="right" wrapText="1"/>
    </xf>
    <xf numFmtId="0" fontId="32" fillId="0" borderId="0" xfId="18" applyFont="1" applyAlignment="1">
      <alignment horizontal="right" wrapText="1"/>
    </xf>
    <xf numFmtId="0" fontId="32" fillId="0" borderId="0" xfId="18" applyFont="1" applyAlignment="1">
      <alignment horizontal="right" wrapText="1"/>
    </xf>
    <xf numFmtId="0" fontId="32" fillId="0" borderId="0" xfId="18" applyFont="1" applyAlignment="1">
      <alignment horizontal="right" wrapText="1"/>
    </xf>
    <xf numFmtId="0" fontId="15" fillId="0" borderId="0" xfId="0" applyNumberFormat="1" applyFont="1"/>
    <xf numFmtId="164" fontId="15" fillId="0" borderId="0" xfId="0" applyNumberFormat="1" applyFont="1" applyAlignment="1">
      <alignment horizontal="right"/>
    </xf>
    <xf numFmtId="167" fontId="32" fillId="0" borderId="0" xfId="19" applyNumberFormat="1" applyFont="1" applyAlignment="1"/>
    <xf numFmtId="167" fontId="29" fillId="0" borderId="0" xfId="0" applyNumberFormat="1" applyFont="1" applyAlignment="1"/>
    <xf numFmtId="166" fontId="24" fillId="0" borderId="0" xfId="0" quotePrefix="1" applyNumberFormat="1" applyFont="1" applyBorder="1" applyAlignment="1">
      <alignment horizontal="left"/>
    </xf>
    <xf numFmtId="0" fontId="16" fillId="7" borderId="0" xfId="0" applyNumberFormat="1" applyFont="1" applyFill="1" applyAlignment="1">
      <alignment horizontal="center" wrapText="1"/>
    </xf>
    <xf numFmtId="0" fontId="46" fillId="6" borderId="0" xfId="0" applyNumberFormat="1" applyFont="1" applyFill="1" applyAlignment="1">
      <alignment horizontal="center" wrapText="1"/>
    </xf>
    <xf numFmtId="167" fontId="12" fillId="0" borderId="0" xfId="0" applyNumberFormat="1" applyFont="1" applyAlignment="1">
      <alignment horizontal="right"/>
    </xf>
    <xf numFmtId="167" fontId="15" fillId="0" borderId="0" xfId="0" applyNumberFormat="1" applyFont="1"/>
  </cellXfs>
  <cellStyles count="20">
    <cellStyle name="Comma 2" xfId="5" xr:uid="{00000000-0005-0000-0000-000000000000}"/>
    <cellStyle name="Hyperlink" xfId="1" builtinId="8"/>
    <cellStyle name="Hyperlink 2" xfId="3" xr:uid="{00000000-0005-0000-0000-000002000000}"/>
    <cellStyle name="Hyperlink 3" xfId="8" xr:uid="{00000000-0005-0000-0000-000003000000}"/>
    <cellStyle name="Hyperlink 4" xfId="10" xr:uid="{00000000-0005-0000-0000-000004000000}"/>
    <cellStyle name="Normal" xfId="0" builtinId="0"/>
    <cellStyle name="Normal 10" xfId="15" xr:uid="{00000000-0005-0000-0000-000006000000}"/>
    <cellStyle name="Normal 11" xfId="16" xr:uid="{00000000-0005-0000-0000-000007000000}"/>
    <cellStyle name="Normal 12" xfId="17" xr:uid="{00000000-0005-0000-0000-000008000000}"/>
    <cellStyle name="Normal 13" xfId="18" xr:uid="{00000000-0005-0000-0000-000009000000}"/>
    <cellStyle name="Normal 14" xfId="19" xr:uid="{B751880C-DCD8-4447-BA24-E31C4A6AAA84}"/>
    <cellStyle name="Normal 2" xfId="2" xr:uid="{00000000-0005-0000-0000-00000A000000}"/>
    <cellStyle name="Normal 3" xfId="7" xr:uid="{00000000-0005-0000-0000-00000B000000}"/>
    <cellStyle name="Normal 4" xfId="4" xr:uid="{00000000-0005-0000-0000-00000C000000}"/>
    <cellStyle name="Normal 5" xfId="9" xr:uid="{00000000-0005-0000-0000-00000D000000}"/>
    <cellStyle name="Normal 6" xfId="11" xr:uid="{00000000-0005-0000-0000-00000E000000}"/>
    <cellStyle name="Normal 7" xfId="12" xr:uid="{00000000-0005-0000-0000-00000F000000}"/>
    <cellStyle name="Normal 8" xfId="13" xr:uid="{00000000-0005-0000-0000-000010000000}"/>
    <cellStyle name="Normal 9" xfId="14" xr:uid="{00000000-0005-0000-0000-000011000000}"/>
    <cellStyle name="Percent 2" xfId="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C7D0D7"/>
      <color rgb="FFDCE6EE"/>
      <color rgb="FF033C59"/>
      <color rgb="FFFF972F"/>
      <color rgb="FF13B5EA"/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00065128335388E-2"/>
          <c:y val="0.14037253247214992"/>
          <c:w val="0.84500103149541506"/>
          <c:h val="0.75074027512608488"/>
        </c:manualLayout>
      </c:layout>
      <c:lineChart>
        <c:grouping val="standard"/>
        <c:varyColors val="0"/>
        <c:ser>
          <c:idx val="0"/>
          <c:order val="0"/>
          <c:tx>
            <c:strRef>
              <c:f>'Data 2.3'!$N$11</c:f>
              <c:strCache>
                <c:ptCount val="1"/>
                <c:pt idx="0">
                  <c:v>Private Sector</c:v>
                </c:pt>
              </c:strCache>
            </c:strRef>
          </c:tx>
          <c:spPr>
            <a:ln w="38100">
              <a:solidFill>
                <a:srgbClr val="C7D0D7"/>
              </a:solidFill>
              <a:prstDash val="solid"/>
            </a:ln>
          </c:spPr>
          <c:marker>
            <c:symbol val="none"/>
          </c:marker>
          <c:cat>
            <c:numRef>
              <c:f>'Data 2.3'!$M$88:$M$107</c:f>
              <c:numCache>
                <c:formatCode>mmm\-yyyy</c:formatCode>
                <c:ptCount val="20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</c:numCache>
            </c:numRef>
          </c:cat>
          <c:val>
            <c:numRef>
              <c:f>'Data 2.3'!$N$88:$N$107</c:f>
              <c:numCache>
                <c:formatCode>0.0;\-0.0;0.0;@</c:formatCode>
                <c:ptCount val="20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2.1</c:v>
                </c:pt>
                <c:pt idx="5">
                  <c:v>2.2999999999999998</c:v>
                </c:pt>
                <c:pt idx="6">
                  <c:v>2.4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2.1</c:v>
                </c:pt>
                <c:pt idx="11">
                  <c:v>1.7</c:v>
                </c:pt>
                <c:pt idx="12">
                  <c:v>1.2</c:v>
                </c:pt>
                <c:pt idx="13">
                  <c:v>1.4</c:v>
                </c:pt>
                <c:pt idx="14">
                  <c:v>1.4</c:v>
                </c:pt>
                <c:pt idx="15">
                  <c:v>1.9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2-450A-B8F6-8CB31632EE6F}"/>
            </c:ext>
          </c:extLst>
        </c:ser>
        <c:ser>
          <c:idx val="1"/>
          <c:order val="1"/>
          <c:tx>
            <c:strRef>
              <c:f>'Data 2.3'!$O$11</c:f>
              <c:strCache>
                <c:ptCount val="1"/>
                <c:pt idx="0">
                  <c:v>Public Sector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'Data 2.3'!$M$88:$M$107</c:f>
              <c:numCache>
                <c:formatCode>mmm\-yyyy</c:formatCode>
                <c:ptCount val="20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</c:numCache>
            </c:numRef>
          </c:cat>
          <c:val>
            <c:numRef>
              <c:f>'Data 2.3'!$O$88:$O$107</c:f>
              <c:numCache>
                <c:formatCode>0.0;\-0.0;0.0;@</c:formatCode>
                <c:ptCount val="20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2.6</c:v>
                </c:pt>
                <c:pt idx="5">
                  <c:v>2.6</c:v>
                </c:pt>
                <c:pt idx="6">
                  <c:v>2.4</c:v>
                </c:pt>
                <c:pt idx="7">
                  <c:v>2.7</c:v>
                </c:pt>
                <c:pt idx="8">
                  <c:v>2.4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2.1</c:v>
                </c:pt>
                <c:pt idx="12">
                  <c:v>1.8</c:v>
                </c:pt>
                <c:pt idx="13">
                  <c:v>1.6</c:v>
                </c:pt>
                <c:pt idx="14">
                  <c:v>1.5</c:v>
                </c:pt>
                <c:pt idx="15">
                  <c:v>1.3</c:v>
                </c:pt>
                <c:pt idx="16">
                  <c:v>1.6</c:v>
                </c:pt>
                <c:pt idx="17">
                  <c:v>2.1</c:v>
                </c:pt>
                <c:pt idx="1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2-450A-B8F6-8CB31632EE6F}"/>
            </c:ext>
          </c:extLst>
        </c:ser>
        <c:ser>
          <c:idx val="2"/>
          <c:order val="2"/>
          <c:tx>
            <c:strRef>
              <c:f>'Data 2.3'!$P$11</c:f>
              <c:strCache>
                <c:ptCount val="1"/>
                <c:pt idx="0">
                  <c:v>Total (seasonally adjusted)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'Data 2.3'!$M$88:$M$107</c:f>
              <c:numCache>
                <c:formatCode>mmm\-yyyy</c:formatCode>
                <c:ptCount val="20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</c:numCache>
            </c:numRef>
          </c:cat>
          <c:val>
            <c:numRef>
              <c:f>'Data 2.3'!$P$88:$P$107</c:f>
              <c:numCache>
                <c:formatCode>0.0;\-0.0;0.0;@</c:formatCode>
                <c:ptCount val="20"/>
                <c:pt idx="0">
                  <c:v>2</c:v>
                </c:pt>
                <c:pt idx="1">
                  <c:v>2.1</c:v>
                </c:pt>
                <c:pt idx="2">
                  <c:v>2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2.1</c:v>
                </c:pt>
                <c:pt idx="10">
                  <c:v>2.2000000000000002</c:v>
                </c:pt>
                <c:pt idx="11">
                  <c:v>1.8</c:v>
                </c:pt>
                <c:pt idx="12">
                  <c:v>1.4</c:v>
                </c:pt>
                <c:pt idx="13">
                  <c:v>1.4</c:v>
                </c:pt>
                <c:pt idx="14">
                  <c:v>1.5</c:v>
                </c:pt>
                <c:pt idx="15">
                  <c:v>1.7</c:v>
                </c:pt>
                <c:pt idx="16">
                  <c:v>2.2000000000000002</c:v>
                </c:pt>
                <c:pt idx="17">
                  <c:v>2.2999999999999998</c:v>
                </c:pt>
                <c:pt idx="1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2-450A-B8F6-8CB31632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298688"/>
        <c:axId val="419304960"/>
      </c:lineChart>
      <c:dateAx>
        <c:axId val="419298688"/>
        <c:scaling>
          <c:orientation val="minMax"/>
          <c:max val="44742"/>
          <c:min val="42887"/>
        </c:scaling>
        <c:delete val="0"/>
        <c:axPos val="b"/>
        <c:title>
          <c:tx>
            <c:rich>
              <a:bodyPr/>
              <a:lstStyle/>
              <a:p>
                <a:pPr>
                  <a:defRPr sz="1080"/>
                </a:pPr>
                <a:r>
                  <a:rPr lang="en-AU" sz="1080"/>
                  <a:t>Annual change –</a:t>
                </a:r>
                <a:r>
                  <a:rPr lang="en-AU" sz="1080" baseline="0"/>
                  <a:t> per cent</a:t>
                </a:r>
                <a:endParaRPr lang="en-AU" sz="1080"/>
              </a:p>
            </c:rich>
          </c:tx>
          <c:layout>
            <c:manualLayout>
              <c:xMode val="edge"/>
              <c:yMode val="edge"/>
              <c:x val="1.4852480789298928E-2"/>
              <c:y val="2.8817397907775204E-2"/>
            </c:manualLayout>
          </c:layout>
          <c:overlay val="0"/>
        </c:title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19304960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41930496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19298688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973776237154023E-2"/>
          <c:y val="0.712263075063294"/>
          <c:w val="0.61259138526051593"/>
          <c:h val="0.1620575288026394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044" r="0.75000000000001044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0848281016443"/>
          <c:y val="0.13235205314009663"/>
          <c:w val="0.84550914717749837"/>
          <c:h val="0.75702730810520669"/>
        </c:manualLayout>
      </c:layout>
      <c:lineChart>
        <c:grouping val="standard"/>
        <c:varyColors val="0"/>
        <c:ser>
          <c:idx val="0"/>
          <c:order val="0"/>
          <c:tx>
            <c:v>WPI (seasonally adjusted)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'Data 2.3'!$M$16:$M$107</c:f>
              <c:numCache>
                <c:formatCode>mmm\-yyyy</c:formatCode>
                <c:ptCount val="92"/>
                <c:pt idx="0">
                  <c:v>36404</c:v>
                </c:pt>
                <c:pt idx="1">
                  <c:v>36495</c:v>
                </c:pt>
                <c:pt idx="2">
                  <c:v>36586</c:v>
                </c:pt>
                <c:pt idx="3">
                  <c:v>36678</c:v>
                </c:pt>
                <c:pt idx="4">
                  <c:v>36770</c:v>
                </c:pt>
                <c:pt idx="5">
                  <c:v>36861</c:v>
                </c:pt>
                <c:pt idx="6">
                  <c:v>36951</c:v>
                </c:pt>
                <c:pt idx="7">
                  <c:v>37043</c:v>
                </c:pt>
                <c:pt idx="8">
                  <c:v>37135</c:v>
                </c:pt>
                <c:pt idx="9">
                  <c:v>37226</c:v>
                </c:pt>
                <c:pt idx="10">
                  <c:v>37316</c:v>
                </c:pt>
                <c:pt idx="11">
                  <c:v>37408</c:v>
                </c:pt>
                <c:pt idx="12">
                  <c:v>37500</c:v>
                </c:pt>
                <c:pt idx="13">
                  <c:v>37591</c:v>
                </c:pt>
                <c:pt idx="14">
                  <c:v>37681</c:v>
                </c:pt>
                <c:pt idx="15">
                  <c:v>37773</c:v>
                </c:pt>
                <c:pt idx="16">
                  <c:v>37865</c:v>
                </c:pt>
                <c:pt idx="17">
                  <c:v>37956</c:v>
                </c:pt>
                <c:pt idx="18">
                  <c:v>38047</c:v>
                </c:pt>
                <c:pt idx="19">
                  <c:v>38139</c:v>
                </c:pt>
                <c:pt idx="20">
                  <c:v>38231</c:v>
                </c:pt>
                <c:pt idx="21">
                  <c:v>38322</c:v>
                </c:pt>
                <c:pt idx="22">
                  <c:v>38412</c:v>
                </c:pt>
                <c:pt idx="23">
                  <c:v>38504</c:v>
                </c:pt>
                <c:pt idx="24">
                  <c:v>38596</c:v>
                </c:pt>
                <c:pt idx="25">
                  <c:v>38687</c:v>
                </c:pt>
                <c:pt idx="26">
                  <c:v>38777</c:v>
                </c:pt>
                <c:pt idx="27">
                  <c:v>38869</c:v>
                </c:pt>
                <c:pt idx="28">
                  <c:v>38961</c:v>
                </c:pt>
                <c:pt idx="29">
                  <c:v>39052</c:v>
                </c:pt>
                <c:pt idx="30">
                  <c:v>39142</c:v>
                </c:pt>
                <c:pt idx="31">
                  <c:v>39234</c:v>
                </c:pt>
                <c:pt idx="32">
                  <c:v>39326</c:v>
                </c:pt>
                <c:pt idx="33">
                  <c:v>39417</c:v>
                </c:pt>
                <c:pt idx="34">
                  <c:v>39508</c:v>
                </c:pt>
                <c:pt idx="35">
                  <c:v>39600</c:v>
                </c:pt>
                <c:pt idx="36">
                  <c:v>39692</c:v>
                </c:pt>
                <c:pt idx="37">
                  <c:v>39783</c:v>
                </c:pt>
                <c:pt idx="38">
                  <c:v>39873</c:v>
                </c:pt>
                <c:pt idx="39">
                  <c:v>39965</c:v>
                </c:pt>
                <c:pt idx="40">
                  <c:v>40057</c:v>
                </c:pt>
                <c:pt idx="41">
                  <c:v>40148</c:v>
                </c:pt>
                <c:pt idx="42">
                  <c:v>40238</c:v>
                </c:pt>
                <c:pt idx="43">
                  <c:v>40330</c:v>
                </c:pt>
                <c:pt idx="44">
                  <c:v>40422</c:v>
                </c:pt>
                <c:pt idx="45">
                  <c:v>40513</c:v>
                </c:pt>
                <c:pt idx="46">
                  <c:v>40603</c:v>
                </c:pt>
                <c:pt idx="47">
                  <c:v>40695</c:v>
                </c:pt>
                <c:pt idx="48">
                  <c:v>40787</c:v>
                </c:pt>
                <c:pt idx="49">
                  <c:v>40878</c:v>
                </c:pt>
                <c:pt idx="50">
                  <c:v>40969</c:v>
                </c:pt>
                <c:pt idx="51">
                  <c:v>41061</c:v>
                </c:pt>
                <c:pt idx="52">
                  <c:v>41153</c:v>
                </c:pt>
                <c:pt idx="53">
                  <c:v>41244</c:v>
                </c:pt>
                <c:pt idx="54">
                  <c:v>41334</c:v>
                </c:pt>
                <c:pt idx="55">
                  <c:v>41426</c:v>
                </c:pt>
                <c:pt idx="56">
                  <c:v>41518</c:v>
                </c:pt>
                <c:pt idx="57">
                  <c:v>41609</c:v>
                </c:pt>
                <c:pt idx="58">
                  <c:v>41699</c:v>
                </c:pt>
                <c:pt idx="59">
                  <c:v>41791</c:v>
                </c:pt>
                <c:pt idx="60">
                  <c:v>41883</c:v>
                </c:pt>
                <c:pt idx="61">
                  <c:v>41974</c:v>
                </c:pt>
                <c:pt idx="62">
                  <c:v>42064</c:v>
                </c:pt>
                <c:pt idx="63">
                  <c:v>42156</c:v>
                </c:pt>
                <c:pt idx="64">
                  <c:v>42248</c:v>
                </c:pt>
                <c:pt idx="65">
                  <c:v>42339</c:v>
                </c:pt>
                <c:pt idx="66">
                  <c:v>42430</c:v>
                </c:pt>
                <c:pt idx="67">
                  <c:v>42522</c:v>
                </c:pt>
                <c:pt idx="68">
                  <c:v>42614</c:v>
                </c:pt>
                <c:pt idx="69">
                  <c:v>42705</c:v>
                </c:pt>
                <c:pt idx="70">
                  <c:v>42795</c:v>
                </c:pt>
                <c:pt idx="71">
                  <c:v>42887</c:v>
                </c:pt>
                <c:pt idx="72">
                  <c:v>42979</c:v>
                </c:pt>
                <c:pt idx="73">
                  <c:v>43070</c:v>
                </c:pt>
                <c:pt idx="74">
                  <c:v>43160</c:v>
                </c:pt>
                <c:pt idx="75">
                  <c:v>43252</c:v>
                </c:pt>
                <c:pt idx="76">
                  <c:v>43344</c:v>
                </c:pt>
                <c:pt idx="77">
                  <c:v>43435</c:v>
                </c:pt>
                <c:pt idx="78">
                  <c:v>43525</c:v>
                </c:pt>
                <c:pt idx="79">
                  <c:v>43617</c:v>
                </c:pt>
                <c:pt idx="80">
                  <c:v>43709</c:v>
                </c:pt>
                <c:pt idx="81">
                  <c:v>43800</c:v>
                </c:pt>
                <c:pt idx="82">
                  <c:v>43891</c:v>
                </c:pt>
                <c:pt idx="83">
                  <c:v>43983</c:v>
                </c:pt>
                <c:pt idx="84">
                  <c:v>44075</c:v>
                </c:pt>
                <c:pt idx="85">
                  <c:v>44166</c:v>
                </c:pt>
                <c:pt idx="86">
                  <c:v>44256</c:v>
                </c:pt>
                <c:pt idx="87">
                  <c:v>44348</c:v>
                </c:pt>
                <c:pt idx="88">
                  <c:v>44440</c:v>
                </c:pt>
                <c:pt idx="89">
                  <c:v>44531</c:v>
                </c:pt>
                <c:pt idx="90">
                  <c:v>44621</c:v>
                </c:pt>
                <c:pt idx="91">
                  <c:v>44713</c:v>
                </c:pt>
              </c:numCache>
            </c:numRef>
          </c:cat>
          <c:val>
            <c:numRef>
              <c:f>'Data 2.3'!$P$16:$P$107</c:f>
              <c:numCache>
                <c:formatCode>0.0;\-0.0;0.0;@</c:formatCode>
                <c:ptCount val="92"/>
                <c:pt idx="0">
                  <c:v>3.1</c:v>
                </c:pt>
                <c:pt idx="1">
                  <c:v>3</c:v>
                </c:pt>
                <c:pt idx="2">
                  <c:v>2.7</c:v>
                </c:pt>
                <c:pt idx="3">
                  <c:v>3</c:v>
                </c:pt>
                <c:pt idx="4">
                  <c:v>3.1</c:v>
                </c:pt>
                <c:pt idx="5">
                  <c:v>3.4</c:v>
                </c:pt>
                <c:pt idx="6">
                  <c:v>3.8</c:v>
                </c:pt>
                <c:pt idx="7">
                  <c:v>3.7</c:v>
                </c:pt>
                <c:pt idx="8">
                  <c:v>3.6</c:v>
                </c:pt>
                <c:pt idx="9">
                  <c:v>3.4</c:v>
                </c:pt>
                <c:pt idx="10">
                  <c:v>3.2</c:v>
                </c:pt>
                <c:pt idx="11">
                  <c:v>3.1</c:v>
                </c:pt>
                <c:pt idx="12">
                  <c:v>3.3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3.7</c:v>
                </c:pt>
                <c:pt idx="18">
                  <c:v>3.5</c:v>
                </c:pt>
                <c:pt idx="19">
                  <c:v>3.6</c:v>
                </c:pt>
                <c:pt idx="20">
                  <c:v>3.6</c:v>
                </c:pt>
                <c:pt idx="21">
                  <c:v>3.7</c:v>
                </c:pt>
                <c:pt idx="22">
                  <c:v>3.9</c:v>
                </c:pt>
                <c:pt idx="23">
                  <c:v>4.0999999999999996</c:v>
                </c:pt>
                <c:pt idx="24">
                  <c:v>4.2</c:v>
                </c:pt>
                <c:pt idx="25">
                  <c:v>4.0999999999999996</c:v>
                </c:pt>
                <c:pt idx="26">
                  <c:v>4.0999999999999996</c:v>
                </c:pt>
                <c:pt idx="27">
                  <c:v>4</c:v>
                </c:pt>
                <c:pt idx="28">
                  <c:v>3.9</c:v>
                </c:pt>
                <c:pt idx="29">
                  <c:v>4</c:v>
                </c:pt>
                <c:pt idx="30">
                  <c:v>4</c:v>
                </c:pt>
                <c:pt idx="31">
                  <c:v>4.0999999999999996</c:v>
                </c:pt>
                <c:pt idx="32">
                  <c:v>4.3</c:v>
                </c:pt>
                <c:pt idx="33">
                  <c:v>4.0999999999999996</c:v>
                </c:pt>
                <c:pt idx="34">
                  <c:v>4</c:v>
                </c:pt>
                <c:pt idx="35">
                  <c:v>4.2</c:v>
                </c:pt>
                <c:pt idx="36">
                  <c:v>4.3</c:v>
                </c:pt>
                <c:pt idx="37">
                  <c:v>4.3</c:v>
                </c:pt>
                <c:pt idx="38">
                  <c:v>4.2</c:v>
                </c:pt>
                <c:pt idx="39">
                  <c:v>3.8</c:v>
                </c:pt>
                <c:pt idx="40">
                  <c:v>3</c:v>
                </c:pt>
                <c:pt idx="41">
                  <c:v>2.9</c:v>
                </c:pt>
                <c:pt idx="42">
                  <c:v>3</c:v>
                </c:pt>
                <c:pt idx="43">
                  <c:v>3</c:v>
                </c:pt>
                <c:pt idx="44">
                  <c:v>3.6</c:v>
                </c:pt>
                <c:pt idx="45">
                  <c:v>3.9</c:v>
                </c:pt>
                <c:pt idx="46">
                  <c:v>3.9</c:v>
                </c:pt>
                <c:pt idx="47">
                  <c:v>3.8</c:v>
                </c:pt>
                <c:pt idx="48">
                  <c:v>3.6</c:v>
                </c:pt>
                <c:pt idx="49">
                  <c:v>3.6</c:v>
                </c:pt>
                <c:pt idx="50">
                  <c:v>3.6</c:v>
                </c:pt>
                <c:pt idx="51">
                  <c:v>3.8</c:v>
                </c:pt>
                <c:pt idx="52">
                  <c:v>3.8</c:v>
                </c:pt>
                <c:pt idx="53">
                  <c:v>3.4</c:v>
                </c:pt>
                <c:pt idx="54">
                  <c:v>3.1</c:v>
                </c:pt>
                <c:pt idx="55">
                  <c:v>2.8</c:v>
                </c:pt>
                <c:pt idx="56">
                  <c:v>2.6</c:v>
                </c:pt>
                <c:pt idx="57">
                  <c:v>2.6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2.5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2.2000000000000002</c:v>
                </c:pt>
                <c:pt idx="66">
                  <c:v>2.1</c:v>
                </c:pt>
                <c:pt idx="67">
                  <c:v>2.1</c:v>
                </c:pt>
                <c:pt idx="68">
                  <c:v>1.9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2</c:v>
                </c:pt>
                <c:pt idx="73">
                  <c:v>2.1</c:v>
                </c:pt>
                <c:pt idx="74">
                  <c:v>2</c:v>
                </c:pt>
                <c:pt idx="75">
                  <c:v>2.1</c:v>
                </c:pt>
                <c:pt idx="76">
                  <c:v>2.2999999999999998</c:v>
                </c:pt>
                <c:pt idx="77">
                  <c:v>2.4</c:v>
                </c:pt>
                <c:pt idx="78">
                  <c:v>2.2999999999999998</c:v>
                </c:pt>
                <c:pt idx="79">
                  <c:v>2.2999999999999998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1.8</c:v>
                </c:pt>
                <c:pt idx="84">
                  <c:v>1.4</c:v>
                </c:pt>
                <c:pt idx="85">
                  <c:v>1.4</c:v>
                </c:pt>
                <c:pt idx="86">
                  <c:v>1.5</c:v>
                </c:pt>
                <c:pt idx="87">
                  <c:v>1.7</c:v>
                </c:pt>
                <c:pt idx="88">
                  <c:v>2.2000000000000002</c:v>
                </c:pt>
                <c:pt idx="89">
                  <c:v>2.2999999999999998</c:v>
                </c:pt>
                <c:pt idx="9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F-41D8-B517-04BE0450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35552"/>
        <c:axId val="419345920"/>
      </c:lineChart>
      <c:dateAx>
        <c:axId val="419335552"/>
        <c:scaling>
          <c:orientation val="minMax"/>
          <c:max val="44743"/>
          <c:min val="3853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+mn-lt"/>
                  </a:defRPr>
                </a:pPr>
                <a:r>
                  <a:rPr lang="en-AU" sz="1080" b="0">
                    <a:latin typeface="+mn-lt"/>
                  </a:rPr>
                  <a:t>Annual change </a:t>
                </a:r>
                <a:r>
                  <a:rPr lang="en-AU" sz="1080" b="0" i="0" u="none" strike="noStrike" baseline="0">
                    <a:solidFill>
                      <a:srgbClr val="398BCA"/>
                    </a:solidFill>
                    <a:effectLst/>
                    <a:latin typeface="+mn-lt"/>
                  </a:rPr>
                  <a:t>–</a:t>
                </a:r>
                <a:r>
                  <a:rPr lang="en-AU" sz="1080" b="0" baseline="0">
                    <a:latin typeface="+mn-lt"/>
                  </a:rPr>
                  <a:t> per cent </a:t>
                </a:r>
                <a:endParaRPr lang="en-AU" sz="1080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5.663552566018934E-2"/>
              <c:y val="3.1969940955448202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crossAx val="419345920"/>
        <c:crosses val="autoZero"/>
        <c:auto val="0"/>
        <c:lblOffset val="100"/>
        <c:baseTimeUnit val="months"/>
        <c:majorUnit val="41"/>
        <c:majorTimeUnit val="months"/>
        <c:minorUnit val="6"/>
      </c:dateAx>
      <c:valAx>
        <c:axId val="41934592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.0;\-0.0;0.0;@" sourceLinked="1"/>
        <c:majorTickMark val="none"/>
        <c:minorTickMark val="none"/>
        <c:tickLblPos val="nextTo"/>
        <c:spPr>
          <a:ln>
            <a:noFill/>
          </a:ln>
        </c:spPr>
        <c:crossAx val="41933555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36366231832961177"/>
          <c:y val="0.6872363123993559"/>
          <c:w val="0.63101893373193818"/>
          <c:h val="0.20057098765432099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398BCA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'Real WPI Trend'!$I$5</c:f>
              <c:strCache>
                <c:ptCount val="1"/>
                <c:pt idx="0">
                  <c:v>Annual growth (%)</c:v>
                </c:pt>
              </c:strCache>
            </c:strRef>
          </c:tx>
          <c:marker>
            <c:symbol val="none"/>
          </c:marker>
          <c:cat>
            <c:numRef>
              <c:f>'Real WPI Trend'!$F$7:$F$93</c:f>
              <c:numCache>
                <c:formatCode>mmm\-yyyy</c:formatCode>
                <c:ptCount val="87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  <c:pt idx="70">
                  <c:v>42156</c:v>
                </c:pt>
                <c:pt idx="71">
                  <c:v>42248</c:v>
                </c:pt>
                <c:pt idx="72">
                  <c:v>42339</c:v>
                </c:pt>
                <c:pt idx="73">
                  <c:v>42430</c:v>
                </c:pt>
                <c:pt idx="74">
                  <c:v>42522</c:v>
                </c:pt>
                <c:pt idx="75">
                  <c:v>42614</c:v>
                </c:pt>
                <c:pt idx="76">
                  <c:v>42705</c:v>
                </c:pt>
                <c:pt idx="77">
                  <c:v>42795</c:v>
                </c:pt>
                <c:pt idx="78">
                  <c:v>42887</c:v>
                </c:pt>
                <c:pt idx="79">
                  <c:v>42979</c:v>
                </c:pt>
                <c:pt idx="80">
                  <c:v>43070</c:v>
                </c:pt>
                <c:pt idx="81">
                  <c:v>43160</c:v>
                </c:pt>
                <c:pt idx="82">
                  <c:v>43252</c:v>
                </c:pt>
                <c:pt idx="83">
                  <c:v>43344</c:v>
                </c:pt>
                <c:pt idx="84">
                  <c:v>43435</c:v>
                </c:pt>
                <c:pt idx="85">
                  <c:v>43525</c:v>
                </c:pt>
                <c:pt idx="86">
                  <c:v>43617</c:v>
                </c:pt>
              </c:numCache>
            </c:numRef>
          </c:cat>
          <c:val>
            <c:numRef>
              <c:f>'Real WPI Trend'!$I$7:$I$93</c:f>
              <c:numCache>
                <c:formatCode>0.0</c:formatCode>
                <c:ptCount val="87"/>
                <c:pt idx="3">
                  <c:v>1.7731134432783453</c:v>
                </c:pt>
                <c:pt idx="4">
                  <c:v>1.7505969939598236</c:v>
                </c:pt>
                <c:pt idx="5">
                  <c:v>1.8808572845694351</c:v>
                </c:pt>
                <c:pt idx="6">
                  <c:v>2.0151658808530493</c:v>
                </c:pt>
                <c:pt idx="7">
                  <c:v>1.2522849598862786</c:v>
                </c:pt>
                <c:pt idx="8">
                  <c:v>0.9462959333047033</c:v>
                </c:pt>
                <c:pt idx="9">
                  <c:v>5.7265657231153087E-2</c:v>
                </c:pt>
                <c:pt idx="10">
                  <c:v>-9.7732128982150834E-2</c:v>
                </c:pt>
                <c:pt idx="11">
                  <c:v>-2.8371264227713331</c:v>
                </c:pt>
                <c:pt idx="12">
                  <c:v>-2.2945429881939239</c:v>
                </c:pt>
                <c:pt idx="13">
                  <c:v>-2.2727401047538298</c:v>
                </c:pt>
                <c:pt idx="14">
                  <c:v>-2.3925943068734088</c:v>
                </c:pt>
                <c:pt idx="15">
                  <c:v>1.0614276531571167</c:v>
                </c:pt>
                <c:pt idx="16">
                  <c:v>0.23380273590532463</c:v>
                </c:pt>
                <c:pt idx="17">
                  <c:v>0.23741280018346012</c:v>
                </c:pt>
                <c:pt idx="18">
                  <c:v>0.36661301032915683</c:v>
                </c:pt>
                <c:pt idx="19">
                  <c:v>8.686757577782761E-2</c:v>
                </c:pt>
                <c:pt idx="20">
                  <c:v>0.47594276526464779</c:v>
                </c:pt>
                <c:pt idx="21">
                  <c:v>0.21871701459546417</c:v>
                </c:pt>
                <c:pt idx="22">
                  <c:v>0.97644258392841532</c:v>
                </c:pt>
                <c:pt idx="23">
                  <c:v>1.0862290279713069</c:v>
                </c:pt>
                <c:pt idx="24">
                  <c:v>1.197758487377528</c:v>
                </c:pt>
                <c:pt idx="25">
                  <c:v>1.5755209965037029</c:v>
                </c:pt>
                <c:pt idx="26">
                  <c:v>1.0404531394367951</c:v>
                </c:pt>
                <c:pt idx="27">
                  <c:v>1.1507409704937883</c:v>
                </c:pt>
                <c:pt idx="28">
                  <c:v>1.1234943825280761</c:v>
                </c:pt>
                <c:pt idx="29">
                  <c:v>1.4747720813494487</c:v>
                </c:pt>
                <c:pt idx="30">
                  <c:v>1.4490012106537467</c:v>
                </c:pt>
                <c:pt idx="31">
                  <c:v>1.0489820301089299</c:v>
                </c:pt>
                <c:pt idx="32">
                  <c:v>1.2694476966722388</c:v>
                </c:pt>
                <c:pt idx="33">
                  <c:v>1.1277816519715667</c:v>
                </c:pt>
                <c:pt idx="34">
                  <c:v>0.16028854629994943</c:v>
                </c:pt>
                <c:pt idx="35">
                  <c:v>0.15598647589336101</c:v>
                </c:pt>
                <c:pt idx="36">
                  <c:v>0.71193365050387103</c:v>
                </c:pt>
                <c:pt idx="37">
                  <c:v>1.5130645512070269</c:v>
                </c:pt>
                <c:pt idx="38">
                  <c:v>1.8611020062593797</c:v>
                </c:pt>
                <c:pt idx="39">
                  <c:v>2.1802546264607399</c:v>
                </c:pt>
                <c:pt idx="40">
                  <c:v>1.1073130043024833</c:v>
                </c:pt>
                <c:pt idx="41">
                  <c:v>-0.17040898155573309</c:v>
                </c:pt>
                <c:pt idx="42">
                  <c:v>-0.17045481025104853</c:v>
                </c:pt>
                <c:pt idx="43">
                  <c:v>-0.72311472440647984</c:v>
                </c:pt>
                <c:pt idx="44">
                  <c:v>0.56410639569633614</c:v>
                </c:pt>
                <c:pt idx="45">
                  <c:v>1.6639247943595781</c:v>
                </c:pt>
                <c:pt idx="46">
                  <c:v>2.3347542453833126</c:v>
                </c:pt>
                <c:pt idx="47">
                  <c:v>1.9312901406990162</c:v>
                </c:pt>
                <c:pt idx="48">
                  <c:v>0.83527358320988654</c:v>
                </c:pt>
                <c:pt idx="49">
                  <c:v>-3.5188031475016611E-2</c:v>
                </c:pt>
                <c:pt idx="50">
                  <c:v>-6.2486360061437034E-2</c:v>
                </c:pt>
                <c:pt idx="51">
                  <c:v>0.73495729714872116</c:v>
                </c:pt>
                <c:pt idx="52">
                  <c:v>1.1108495927354152</c:v>
                </c:pt>
                <c:pt idx="53">
                  <c:v>0.5892442046186207</c:v>
                </c:pt>
                <c:pt idx="54">
                  <c:v>0.26913875598085985</c:v>
                </c:pt>
                <c:pt idx="55">
                  <c:v>0.26783424669245459</c:v>
                </c:pt>
                <c:pt idx="56">
                  <c:v>0.55533205247268325</c:v>
                </c:pt>
                <c:pt idx="57">
                  <c:v>2.0597341527573954</c:v>
                </c:pt>
                <c:pt idx="58">
                  <c:v>2.3562891291974921</c:v>
                </c:pt>
                <c:pt idx="59">
                  <c:v>1.6198374415906713</c:v>
                </c:pt>
                <c:pt idx="60">
                  <c:v>1.2109263995453199</c:v>
                </c:pt>
                <c:pt idx="61">
                  <c:v>0.62097113228700951</c:v>
                </c:pt>
                <c:pt idx="62">
                  <c:v>0.53276929254884453</c:v>
                </c:pt>
                <c:pt idx="63">
                  <c:v>0.56047347714015594</c:v>
                </c:pt>
                <c:pt idx="64">
                  <c:v>-0.11497172497693586</c:v>
                </c:pt>
                <c:pt idx="65">
                  <c:v>-0.31185545747052246</c:v>
                </c:pt>
                <c:pt idx="66">
                  <c:v>-0.4102792624930256</c:v>
                </c:pt>
                <c:pt idx="67">
                  <c:v>0.17748233244052442</c:v>
                </c:pt>
                <c:pt idx="68">
                  <c:v>0.74406572367114154</c:v>
                </c:pt>
                <c:pt idx="69">
                  <c:v>1.0309147463975132</c:v>
                </c:pt>
                <c:pt idx="70">
                  <c:v>0.75241472541681254</c:v>
                </c:pt>
                <c:pt idx="71">
                  <c:v>0.66381289161859014</c:v>
                </c:pt>
                <c:pt idx="72">
                  <c:v>0.46839810612927674</c:v>
                </c:pt>
                <c:pt idx="73">
                  <c:v>0.74885850338471571</c:v>
                </c:pt>
                <c:pt idx="74">
                  <c:v>1.025558174884192</c:v>
                </c:pt>
                <c:pt idx="75">
                  <c:v>0.662331045643895</c:v>
                </c:pt>
                <c:pt idx="76">
                  <c:v>0.39267985478255507</c:v>
                </c:pt>
                <c:pt idx="77">
                  <c:v>-0.25490563060334764</c:v>
                </c:pt>
                <c:pt idx="78">
                  <c:v>3.2809044797270479E-3</c:v>
                </c:pt>
                <c:pt idx="79">
                  <c:v>0.17823433991237878</c:v>
                </c:pt>
                <c:pt idx="80">
                  <c:v>0.16770740410346324</c:v>
                </c:pt>
                <c:pt idx="81">
                  <c:v>0.24458089624510909</c:v>
                </c:pt>
                <c:pt idx="82">
                  <c:v>5.8856914636476486E-2</c:v>
                </c:pt>
                <c:pt idx="83">
                  <c:v>0.39276130568660422</c:v>
                </c:pt>
                <c:pt idx="84">
                  <c:v>0.48004143096166974</c:v>
                </c:pt>
                <c:pt idx="85">
                  <c:v>0.99289365483913439</c:v>
                </c:pt>
                <c:pt idx="86">
                  <c:v>0.72117332469004802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5-4A6B-BF98-9CA65E5B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351360"/>
        <c:axId val="422216832"/>
      </c:lineChart>
      <c:catAx>
        <c:axId val="420351360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422216832"/>
        <c:crosses val="autoZero"/>
        <c:auto val="0"/>
        <c:lblAlgn val="ctr"/>
        <c:lblOffset val="100"/>
        <c:tickMarkSkip val="6"/>
        <c:noMultiLvlLbl val="0"/>
      </c:catAx>
      <c:valAx>
        <c:axId val="42221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2035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'Real WPI SA'!$I$5</c:f>
              <c:strCache>
                <c:ptCount val="1"/>
                <c:pt idx="0">
                  <c:v>Annual growth (%)</c:v>
                </c:pt>
              </c:strCache>
            </c:strRef>
          </c:tx>
          <c:marker>
            <c:symbol val="none"/>
          </c:marker>
          <c:cat>
            <c:numRef>
              <c:f>'Real WPI SA'!$F$7:$F$92</c:f>
              <c:numCache>
                <c:formatCode>mmm\-yyyy</c:formatCode>
                <c:ptCount val="86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  <c:pt idx="70">
                  <c:v>42156</c:v>
                </c:pt>
                <c:pt idx="71">
                  <c:v>42248</c:v>
                </c:pt>
                <c:pt idx="72">
                  <c:v>42339</c:v>
                </c:pt>
                <c:pt idx="73">
                  <c:v>42430</c:v>
                </c:pt>
                <c:pt idx="74">
                  <c:v>42522</c:v>
                </c:pt>
                <c:pt idx="75">
                  <c:v>42614</c:v>
                </c:pt>
                <c:pt idx="76">
                  <c:v>42705</c:v>
                </c:pt>
                <c:pt idx="77">
                  <c:v>42795</c:v>
                </c:pt>
                <c:pt idx="78">
                  <c:v>42887</c:v>
                </c:pt>
                <c:pt idx="79">
                  <c:v>42979</c:v>
                </c:pt>
                <c:pt idx="80">
                  <c:v>43070</c:v>
                </c:pt>
                <c:pt idx="81">
                  <c:v>43160</c:v>
                </c:pt>
                <c:pt idx="82">
                  <c:v>43252</c:v>
                </c:pt>
                <c:pt idx="83">
                  <c:v>43344</c:v>
                </c:pt>
                <c:pt idx="84">
                  <c:v>43435</c:v>
                </c:pt>
                <c:pt idx="85">
                  <c:v>43525</c:v>
                </c:pt>
              </c:numCache>
            </c:numRef>
          </c:cat>
          <c:val>
            <c:numRef>
              <c:f>'Real WPI SA'!$I$7:$I$92</c:f>
              <c:numCache>
                <c:formatCode>0.0</c:formatCode>
                <c:ptCount val="86"/>
                <c:pt idx="3">
                  <c:v>1.9259259259259167</c:v>
                </c:pt>
                <c:pt idx="4">
                  <c:v>1.603982300884949</c:v>
                </c:pt>
                <c:pt idx="5">
                  <c:v>1.8808572845694351</c:v>
                </c:pt>
                <c:pt idx="6">
                  <c:v>2.0151658808530493</c:v>
                </c:pt>
                <c:pt idx="7">
                  <c:v>1.2522849598862786</c:v>
                </c:pt>
                <c:pt idx="8">
                  <c:v>1.0919615840021173</c:v>
                </c:pt>
                <c:pt idx="9">
                  <c:v>-8.189604743815862E-2</c:v>
                </c:pt>
                <c:pt idx="10">
                  <c:v>-9.7732128982150834E-2</c:v>
                </c:pt>
                <c:pt idx="11">
                  <c:v>-2.8371264227713331</c:v>
                </c:pt>
                <c:pt idx="12">
                  <c:v>-2.2945429881939239</c:v>
                </c:pt>
                <c:pt idx="13">
                  <c:v>-2.1366297149275759</c:v>
                </c:pt>
                <c:pt idx="14">
                  <c:v>-2.2626243925017269</c:v>
                </c:pt>
                <c:pt idx="15">
                  <c:v>1.0614276531571167</c:v>
                </c:pt>
                <c:pt idx="16">
                  <c:v>0.23380273590532463</c:v>
                </c:pt>
                <c:pt idx="17">
                  <c:v>0.23741280018346012</c:v>
                </c:pt>
                <c:pt idx="18">
                  <c:v>0.23314676962392267</c:v>
                </c:pt>
                <c:pt idx="19">
                  <c:v>8.686757577782761E-2</c:v>
                </c:pt>
                <c:pt idx="20">
                  <c:v>0.47594276526464779</c:v>
                </c:pt>
                <c:pt idx="21">
                  <c:v>0.34461992541782932</c:v>
                </c:pt>
                <c:pt idx="22">
                  <c:v>0.97644258392841532</c:v>
                </c:pt>
                <c:pt idx="23">
                  <c:v>0.96158509575433437</c:v>
                </c:pt>
                <c:pt idx="24">
                  <c:v>1.197758487377528</c:v>
                </c:pt>
                <c:pt idx="25">
                  <c:v>1.4480736677753328</c:v>
                </c:pt>
                <c:pt idx="26">
                  <c:v>0.91901028710573252</c:v>
                </c:pt>
                <c:pt idx="27">
                  <c:v>1.2756184284820442</c:v>
                </c:pt>
                <c:pt idx="28">
                  <c:v>1.1234943825280761</c:v>
                </c:pt>
                <c:pt idx="29">
                  <c:v>1.4747720813494487</c:v>
                </c:pt>
                <c:pt idx="30">
                  <c:v>1.5710818378627252</c:v>
                </c:pt>
                <c:pt idx="31">
                  <c:v>1.0489820301089299</c:v>
                </c:pt>
                <c:pt idx="32">
                  <c:v>1.1547597604359221</c:v>
                </c:pt>
                <c:pt idx="33">
                  <c:v>1.1277816519715667</c:v>
                </c:pt>
                <c:pt idx="34">
                  <c:v>0.16028854629994943</c:v>
                </c:pt>
                <c:pt idx="35">
                  <c:v>4.5924952293480321E-2</c:v>
                </c:pt>
                <c:pt idx="36">
                  <c:v>0.82611951632076353</c:v>
                </c:pt>
                <c:pt idx="37">
                  <c:v>1.5130645512070269</c:v>
                </c:pt>
                <c:pt idx="38">
                  <c:v>1.8611020062593797</c:v>
                </c:pt>
                <c:pt idx="39">
                  <c:v>2.2926641475019487</c:v>
                </c:pt>
                <c:pt idx="40">
                  <c:v>1.1073130043024833</c:v>
                </c:pt>
                <c:pt idx="41">
                  <c:v>-0.27375224347957877</c:v>
                </c:pt>
                <c:pt idx="42">
                  <c:v>-0.17045481025104853</c:v>
                </c:pt>
                <c:pt idx="43">
                  <c:v>-0.72311472440647984</c:v>
                </c:pt>
                <c:pt idx="44">
                  <c:v>0.56410639569633614</c:v>
                </c:pt>
                <c:pt idx="45">
                  <c:v>1.7692760117630497</c:v>
                </c:pt>
                <c:pt idx="46">
                  <c:v>2.2338323970150795</c:v>
                </c:pt>
                <c:pt idx="47">
                  <c:v>1.9312901406990162</c:v>
                </c:pt>
                <c:pt idx="48">
                  <c:v>0.83527358320988654</c:v>
                </c:pt>
                <c:pt idx="49">
                  <c:v>6.1396327914865823E-2</c:v>
                </c:pt>
                <c:pt idx="50">
                  <c:v>-5.9559752445761387E-2</c:v>
                </c:pt>
                <c:pt idx="51">
                  <c:v>0.73495729714872116</c:v>
                </c:pt>
                <c:pt idx="52">
                  <c:v>1.1108495927354152</c:v>
                </c:pt>
                <c:pt idx="53">
                  <c:v>0.58563140963954818</c:v>
                </c:pt>
                <c:pt idx="54">
                  <c:v>0.2726795204548324</c:v>
                </c:pt>
                <c:pt idx="55">
                  <c:v>0.26783424669245459</c:v>
                </c:pt>
                <c:pt idx="56">
                  <c:v>0.55533205247268325</c:v>
                </c:pt>
                <c:pt idx="57">
                  <c:v>1.9648830987120864</c:v>
                </c:pt>
                <c:pt idx="58">
                  <c:v>2.541862072007151</c:v>
                </c:pt>
                <c:pt idx="59">
                  <c:v>1.6198374415906713</c:v>
                </c:pt>
                <c:pt idx="60">
                  <c:v>1.2109263995453199</c:v>
                </c:pt>
                <c:pt idx="61">
                  <c:v>0.62097113228700951</c:v>
                </c:pt>
                <c:pt idx="62">
                  <c:v>0.44340683095548244</c:v>
                </c:pt>
                <c:pt idx="63">
                  <c:v>0.47415547415548448</c:v>
                </c:pt>
                <c:pt idx="64">
                  <c:v>-0.11497172497693586</c:v>
                </c:pt>
                <c:pt idx="65">
                  <c:v>-0.22737397904463866</c:v>
                </c:pt>
                <c:pt idx="66">
                  <c:v>-0.4102792624930256</c:v>
                </c:pt>
                <c:pt idx="67">
                  <c:v>0.26354546159210746</c:v>
                </c:pt>
                <c:pt idx="68">
                  <c:v>0.74406572367114154</c:v>
                </c:pt>
                <c:pt idx="69">
                  <c:v>0.94536782451232171</c:v>
                </c:pt>
                <c:pt idx="70">
                  <c:v>0.75241472541681254</c:v>
                </c:pt>
                <c:pt idx="71">
                  <c:v>0.74632421366088675</c:v>
                </c:pt>
                <c:pt idx="72">
                  <c:v>0.46839810612927674</c:v>
                </c:pt>
                <c:pt idx="73">
                  <c:v>0.74885850338471571</c:v>
                </c:pt>
                <c:pt idx="74">
                  <c:v>1.025558174884192</c:v>
                </c:pt>
                <c:pt idx="75">
                  <c:v>0.57988851407499487</c:v>
                </c:pt>
                <c:pt idx="76">
                  <c:v>0.39267985478255507</c:v>
                </c:pt>
                <c:pt idx="77">
                  <c:v>-0.17549074655127728</c:v>
                </c:pt>
                <c:pt idx="78">
                  <c:v>3.2809044797270479E-3</c:v>
                </c:pt>
                <c:pt idx="79">
                  <c:v>0.17823433991237878</c:v>
                </c:pt>
                <c:pt idx="80">
                  <c:v>0.16770740410346324</c:v>
                </c:pt>
                <c:pt idx="81">
                  <c:v>0.16483182631969234</c:v>
                </c:pt>
                <c:pt idx="82">
                  <c:v>5.8856914636476486E-2</c:v>
                </c:pt>
                <c:pt idx="83">
                  <c:v>0.39276130568660422</c:v>
                </c:pt>
                <c:pt idx="84">
                  <c:v>0.55703763129190464</c:v>
                </c:pt>
                <c:pt idx="85">
                  <c:v>0.91597599021243026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60B-8105-5C070C781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848384"/>
        <c:axId val="422849920"/>
      </c:lineChart>
      <c:catAx>
        <c:axId val="422848384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422849920"/>
        <c:crosses val="autoZero"/>
        <c:auto val="0"/>
        <c:lblAlgn val="ctr"/>
        <c:lblOffset val="100"/>
        <c:tickMarkSkip val="6"/>
        <c:noMultiLvlLbl val="0"/>
      </c:catAx>
      <c:valAx>
        <c:axId val="42284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2284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352425</xdr:colOff>
      <xdr:row>15</xdr:row>
      <xdr:rowOff>190499</xdr:rowOff>
    </xdr:to>
    <xdr:graphicFrame macro="">
      <xdr:nvGraphicFramePr>
        <xdr:cNvPr id="6371" name="Chart 1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9525</xdr:rowOff>
        </xdr:from>
        <xdr:to>
          <xdr:col>12</xdr:col>
          <xdr:colOff>9525</xdr:colOff>
          <xdr:row>41</xdr:row>
          <xdr:rowOff>66675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285750</xdr:colOff>
      <xdr:row>1</xdr:row>
      <xdr:rowOff>9525</xdr:rowOff>
    </xdr:from>
    <xdr:to>
      <xdr:col>11</xdr:col>
      <xdr:colOff>104775</xdr:colOff>
      <xdr:row>15</xdr:row>
      <xdr:rowOff>189975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79</xdr:row>
      <xdr:rowOff>123824</xdr:rowOff>
    </xdr:from>
    <xdr:to>
      <xdr:col>26</xdr:col>
      <xdr:colOff>200025</xdr:colOff>
      <xdr:row>98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552450</xdr:colOff>
      <xdr:row>82</xdr:row>
      <xdr:rowOff>76200</xdr:rowOff>
    </xdr:from>
    <xdr:to>
      <xdr:col>22</xdr:col>
      <xdr:colOff>247650</xdr:colOff>
      <xdr:row>101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ausstats/abs@.nsf/mf/6306.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6345.0" TargetMode="External"/><Relationship Id="rId1" Type="http://schemas.openxmlformats.org/officeDocument/2006/relationships/hyperlink" Target="http://www.abs.gov.au/AUSSTATS/abs@.nsf/second+level+view?ReadForm&amp;prodno=6345.0&amp;viewtitle=Labour%20Price%20Index,%20Australia~Dec%202007~Latest~20/02/2008&amp;&amp;tabname=Past%20Future%20Issues&amp;prodno=6345.0&amp;issue=Dec%202007&amp;num=&amp;view=&amp;" TargetMode="External"/><Relationship Id="rId6" Type="http://schemas.openxmlformats.org/officeDocument/2006/relationships/hyperlink" Target="http://www.abs.gov.au/ausstats/abs@.nsf/mf/5206.0/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www.abs.gov.au/ausstats/abs@.nsf/mf/6302.0/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pageSetUpPr fitToPage="1"/>
  </sheetPr>
  <dimension ref="A1:P60"/>
  <sheetViews>
    <sheetView zoomScaleNormal="100" workbookViewId="0">
      <selection activeCell="Q30" sqref="Q30"/>
    </sheetView>
  </sheetViews>
  <sheetFormatPr defaultColWidth="9.140625" defaultRowHeight="12.75" x14ac:dyDescent="0.2"/>
  <cols>
    <col min="1" max="1" width="12.85546875" style="4" customWidth="1"/>
    <col min="2" max="6" width="10.28515625" style="4" customWidth="1"/>
    <col min="7" max="8" width="1.7109375" style="4" customWidth="1"/>
    <col min="9" max="11" width="8.85546875" style="4" customWidth="1"/>
    <col min="12" max="12" width="1.7109375" style="4" customWidth="1"/>
    <col min="13" max="16384" width="9.140625" style="4"/>
  </cols>
  <sheetData>
    <row r="1" spans="1:16" ht="29.25" customHeight="1" x14ac:dyDescent="0.35">
      <c r="A1" s="38" t="s">
        <v>30</v>
      </c>
      <c r="B1" s="39"/>
      <c r="C1" s="39"/>
      <c r="D1" s="39"/>
      <c r="E1" s="39"/>
      <c r="F1" s="39"/>
      <c r="G1" s="40"/>
      <c r="H1" s="40"/>
      <c r="I1" s="40"/>
      <c r="J1" s="40"/>
      <c r="K1" s="40"/>
      <c r="L1" s="40"/>
    </row>
    <row r="2" spans="1:16" ht="15.75" customHeight="1" x14ac:dyDescent="0.2">
      <c r="A2" s="29" t="s">
        <v>56</v>
      </c>
      <c r="B2" s="29"/>
      <c r="C2" s="29"/>
      <c r="D2" s="29"/>
      <c r="E2" s="29" t="s">
        <v>57</v>
      </c>
      <c r="F2" s="29"/>
      <c r="G2" s="29"/>
      <c r="H2" s="29"/>
      <c r="I2" s="29"/>
      <c r="N2" s="26"/>
      <c r="O2" s="27"/>
      <c r="P2" s="27"/>
    </row>
    <row r="3" spans="1:16" ht="15.75" customHeight="1" x14ac:dyDescent="0.2">
      <c r="A3" s="25"/>
      <c r="B3" s="25"/>
      <c r="C3" s="25"/>
      <c r="D3" s="25"/>
      <c r="E3" s="25"/>
      <c r="F3" s="25"/>
      <c r="N3" s="27"/>
      <c r="O3" s="27"/>
      <c r="P3" s="27"/>
    </row>
    <row r="4" spans="1:16" ht="15.75" customHeight="1" x14ac:dyDescent="0.2">
      <c r="A4" s="25"/>
      <c r="B4" s="25"/>
      <c r="C4" s="25"/>
      <c r="D4" s="25"/>
      <c r="E4" s="25"/>
      <c r="F4" s="25"/>
      <c r="N4" s="27"/>
      <c r="O4" s="27"/>
      <c r="P4" s="27"/>
    </row>
    <row r="5" spans="1:16" ht="15.75" customHeight="1" x14ac:dyDescent="0.2">
      <c r="A5" s="25"/>
      <c r="B5" s="25"/>
      <c r="C5" s="25"/>
      <c r="D5" s="25"/>
      <c r="E5" s="25"/>
      <c r="F5" s="25"/>
      <c r="N5" s="27"/>
      <c r="O5" s="27"/>
      <c r="P5" s="27"/>
    </row>
    <row r="6" spans="1:16" ht="15.75" customHeight="1" x14ac:dyDescent="0.2">
      <c r="A6" s="25"/>
      <c r="B6" s="25"/>
      <c r="C6" s="25"/>
      <c r="D6" s="25"/>
      <c r="E6" s="25"/>
      <c r="F6" s="25"/>
      <c r="N6" s="27"/>
      <c r="O6" s="27"/>
      <c r="P6" s="27"/>
    </row>
    <row r="7" spans="1:16" ht="15.75" customHeight="1" x14ac:dyDescent="0.2">
      <c r="A7" s="25"/>
      <c r="B7" s="25"/>
      <c r="C7" s="25"/>
      <c r="D7" s="25"/>
      <c r="E7" s="25"/>
      <c r="F7" s="25"/>
      <c r="N7" s="27"/>
    </row>
    <row r="8" spans="1:16" ht="15.75" customHeight="1" x14ac:dyDescent="0.2">
      <c r="A8" s="25"/>
      <c r="B8" s="25"/>
      <c r="C8" s="25"/>
      <c r="D8" s="25"/>
      <c r="E8" s="25"/>
      <c r="F8" s="25"/>
      <c r="N8" s="27"/>
    </row>
    <row r="9" spans="1:16" ht="15.75" customHeight="1" x14ac:dyDescent="0.2">
      <c r="A9" s="25"/>
      <c r="B9" s="25"/>
      <c r="C9" s="25"/>
      <c r="D9" s="25"/>
      <c r="E9" s="25"/>
      <c r="F9" s="25"/>
      <c r="N9" s="27"/>
    </row>
    <row r="10" spans="1:16" ht="15.75" customHeight="1" x14ac:dyDescent="0.2">
      <c r="A10" s="25"/>
      <c r="B10" s="25"/>
      <c r="C10" s="25"/>
      <c r="D10" s="25"/>
      <c r="E10" s="25"/>
      <c r="F10" s="25"/>
      <c r="N10" s="27"/>
    </row>
    <row r="11" spans="1:16" ht="15.75" customHeight="1" x14ac:dyDescent="0.2">
      <c r="A11" s="25"/>
      <c r="B11" s="25"/>
      <c r="C11" s="25"/>
      <c r="D11" s="25"/>
      <c r="E11" s="25"/>
      <c r="F11" s="25"/>
      <c r="N11" s="27"/>
    </row>
    <row r="12" spans="1:16" ht="15.75" customHeight="1" x14ac:dyDescent="0.2">
      <c r="A12" s="25"/>
      <c r="B12" s="25"/>
      <c r="C12" s="25"/>
      <c r="D12" s="25"/>
      <c r="E12" s="25"/>
      <c r="F12" s="25"/>
      <c r="N12" s="27"/>
    </row>
    <row r="13" spans="1:16" ht="15.75" customHeight="1" x14ac:dyDescent="0.2">
      <c r="A13" s="25"/>
      <c r="B13" s="25"/>
      <c r="C13" s="25"/>
      <c r="D13" s="25"/>
      <c r="E13" s="25"/>
      <c r="F13" s="25"/>
      <c r="N13" s="27"/>
    </row>
    <row r="14" spans="1:16" ht="15.75" customHeight="1" x14ac:dyDescent="0.2">
      <c r="A14" s="25"/>
      <c r="B14" s="25"/>
      <c r="C14" s="25"/>
      <c r="D14" s="25"/>
      <c r="E14" s="25"/>
      <c r="F14" s="25"/>
      <c r="N14" s="27"/>
    </row>
    <row r="15" spans="1:16" ht="15.75" customHeight="1" x14ac:dyDescent="0.2">
      <c r="A15" s="25"/>
      <c r="B15" s="25"/>
      <c r="C15" s="25"/>
      <c r="D15" s="25"/>
      <c r="E15" s="25"/>
      <c r="F15" s="25"/>
      <c r="N15" s="27"/>
    </row>
    <row r="16" spans="1:16" ht="15.75" customHeight="1" x14ac:dyDescent="0.2">
      <c r="A16" s="25"/>
      <c r="B16" s="25"/>
      <c r="C16" s="25"/>
      <c r="D16" s="25"/>
      <c r="E16" s="25"/>
      <c r="F16" s="25"/>
      <c r="N16" s="27"/>
    </row>
    <row r="17" spans="1:16" ht="12.75" customHeight="1" x14ac:dyDescent="0.2">
      <c r="A17" s="41" t="s">
        <v>0</v>
      </c>
      <c r="B17" s="42" t="s">
        <v>84</v>
      </c>
      <c r="C17" s="42" t="s">
        <v>85</v>
      </c>
      <c r="D17" s="42" t="s">
        <v>86</v>
      </c>
      <c r="E17" s="42" t="s">
        <v>99</v>
      </c>
      <c r="F17" s="42" t="s">
        <v>100</v>
      </c>
      <c r="N17" s="27"/>
    </row>
    <row r="18" spans="1:16" ht="12.75" customHeight="1" x14ac:dyDescent="0.2">
      <c r="A18" s="44" t="s">
        <v>81</v>
      </c>
      <c r="B18" s="45"/>
      <c r="C18" s="45"/>
      <c r="D18" s="45"/>
      <c r="E18" s="45"/>
      <c r="F18" s="45"/>
      <c r="N18" s="27"/>
      <c r="O18" s="27"/>
      <c r="P18" s="27"/>
    </row>
    <row r="19" spans="1:16" ht="12" customHeight="1" x14ac:dyDescent="0.2">
      <c r="A19" s="8" t="s">
        <v>1</v>
      </c>
      <c r="B19" s="9">
        <f>'Data 2.3'!E86</f>
        <v>2</v>
      </c>
      <c r="C19" s="8">
        <f>'Data 2.3'!E90</f>
        <v>2.2999999999999998</v>
      </c>
      <c r="D19" s="8">
        <f>'Data 2.3'!E94</f>
        <v>2.2000000000000002</v>
      </c>
      <c r="E19" s="8">
        <f>'Data 2.3'!E98</f>
        <v>1.4</v>
      </c>
      <c r="F19" s="8">
        <f>'Data 2.3'!E102</f>
        <v>2.2000000000000002</v>
      </c>
      <c r="N19" s="27"/>
      <c r="O19" s="27"/>
      <c r="P19" s="27"/>
    </row>
    <row r="20" spans="1:16" ht="12" customHeight="1" x14ac:dyDescent="0.2">
      <c r="A20" s="8" t="s">
        <v>2</v>
      </c>
      <c r="B20" s="9">
        <f>'Data 2.3'!E87</f>
        <v>2.1</v>
      </c>
      <c r="C20" s="8">
        <f>'Data 2.3'!E91</f>
        <v>2.4</v>
      </c>
      <c r="D20" s="8">
        <f>'Data 2.3'!E95</f>
        <v>2.1</v>
      </c>
      <c r="E20" s="8">
        <f>'Data 2.3'!E99</f>
        <v>1.4</v>
      </c>
      <c r="F20" s="8">
        <f>'Data 2.3'!E103</f>
        <v>2.2999999999999998</v>
      </c>
      <c r="N20" s="27"/>
      <c r="O20" s="27"/>
      <c r="P20" s="27"/>
    </row>
    <row r="21" spans="1:16" ht="12" customHeight="1" x14ac:dyDescent="0.2">
      <c r="A21" s="8" t="s">
        <v>3</v>
      </c>
      <c r="B21" s="9">
        <f>'Data 2.3'!E88</f>
        <v>2</v>
      </c>
      <c r="C21" s="8">
        <f>'Data 2.3'!E92</f>
        <v>2.2999999999999998</v>
      </c>
      <c r="D21" s="8">
        <f>'Data 2.3'!E96</f>
        <v>2.2000000000000002</v>
      </c>
      <c r="E21" s="8">
        <f>'Data 2.3'!E100</f>
        <v>1.5</v>
      </c>
      <c r="F21" s="8">
        <f>'Data 2.3'!E104</f>
        <v>2.4</v>
      </c>
      <c r="N21" s="27"/>
      <c r="O21" s="27"/>
      <c r="P21" s="27"/>
    </row>
    <row r="22" spans="1:16" ht="12" customHeight="1" x14ac:dyDescent="0.2">
      <c r="A22" s="8" t="s">
        <v>4</v>
      </c>
      <c r="B22" s="9">
        <f>'Data 2.3'!E89</f>
        <v>2.1</v>
      </c>
      <c r="C22" s="8">
        <f>'Data 2.3'!E93</f>
        <v>2.2999999999999998</v>
      </c>
      <c r="D22" s="8">
        <f>'Data 2.3'!E97</f>
        <v>1.8</v>
      </c>
      <c r="E22" s="8">
        <f>'Data 2.3'!E101</f>
        <v>1.7</v>
      </c>
      <c r="F22" s="8"/>
      <c r="N22" s="27"/>
      <c r="O22" s="27"/>
      <c r="P22" s="27"/>
    </row>
    <row r="23" spans="1:16" ht="12" customHeight="1" x14ac:dyDescent="0.2">
      <c r="A23" s="8"/>
      <c r="B23" s="9"/>
      <c r="D23" s="8"/>
      <c r="F23" s="8"/>
      <c r="N23" s="27"/>
      <c r="O23" s="27"/>
      <c r="P23" s="27"/>
    </row>
    <row r="24" spans="1:16" ht="12" customHeight="1" x14ac:dyDescent="0.2">
      <c r="A24" s="8" t="s">
        <v>5</v>
      </c>
      <c r="B24" s="9">
        <f>SUM(B19:B22)/4</f>
        <v>2.0499999999999998</v>
      </c>
      <c r="C24" s="9">
        <f>SUM(C19:C22)/4</f>
        <v>2.3249999999999997</v>
      </c>
      <c r="D24" s="9">
        <f>SUM(D19:D22)/4</f>
        <v>2.0750000000000002</v>
      </c>
      <c r="E24" s="9">
        <f>SUM(E19:E22)/4</f>
        <v>1.5</v>
      </c>
      <c r="F24" s="8"/>
      <c r="N24" s="27"/>
      <c r="O24" s="27"/>
      <c r="P24" s="27"/>
    </row>
    <row r="25" spans="1:16" ht="12" customHeight="1" x14ac:dyDescent="0.2">
      <c r="A25" s="28"/>
      <c r="B25" s="9"/>
      <c r="C25" s="9"/>
      <c r="D25" s="8"/>
      <c r="F25" s="8"/>
      <c r="N25" s="27"/>
      <c r="O25" s="27"/>
      <c r="P25" s="27"/>
    </row>
    <row r="26" spans="1:16" ht="12.75" customHeight="1" x14ac:dyDescent="0.2">
      <c r="A26" s="44" t="s">
        <v>82</v>
      </c>
      <c r="B26" s="46"/>
      <c r="C26" s="47"/>
      <c r="D26" s="71"/>
      <c r="E26" s="71"/>
      <c r="F26" s="71"/>
      <c r="N26" s="27"/>
      <c r="O26" s="27"/>
      <c r="P26" s="27"/>
    </row>
    <row r="27" spans="1:16" ht="12" customHeight="1" x14ac:dyDescent="0.2">
      <c r="A27" s="8" t="s">
        <v>1</v>
      </c>
      <c r="B27" s="9">
        <f>'Data 2.3'!N84</f>
        <v>1.9</v>
      </c>
      <c r="C27" s="8">
        <f>'Data 2.3'!N88</f>
        <v>1.9</v>
      </c>
      <c r="D27" s="8">
        <f>'Data 2.3'!N96</f>
        <v>2.2000000000000002</v>
      </c>
      <c r="E27" s="8">
        <f>'Data 2.3'!N100</f>
        <v>1.2</v>
      </c>
      <c r="F27" s="8">
        <f>'Data 2.3'!N104</f>
        <v>2.4</v>
      </c>
      <c r="N27" s="27"/>
      <c r="O27" s="27"/>
      <c r="P27" s="27"/>
    </row>
    <row r="28" spans="1:16" ht="12" customHeight="1" x14ac:dyDescent="0.2">
      <c r="A28" s="8" t="s">
        <v>2</v>
      </c>
      <c r="B28" s="9">
        <f>'Data 2.3'!N85</f>
        <v>1.8</v>
      </c>
      <c r="C28" s="8">
        <f>'Data 2.3'!N89</f>
        <v>1.9</v>
      </c>
      <c r="D28" s="8">
        <f>'Data 2.3'!N97</f>
        <v>2.2000000000000002</v>
      </c>
      <c r="E28" s="8">
        <f>'Data 2.3'!N101</f>
        <v>1.4</v>
      </c>
      <c r="F28" s="8">
        <f>'Data 2.3'!N105</f>
        <v>2.4</v>
      </c>
      <c r="N28" s="27"/>
      <c r="O28" s="27"/>
      <c r="P28" s="27"/>
    </row>
    <row r="29" spans="1:16" ht="12" customHeight="1" x14ac:dyDescent="0.2">
      <c r="A29" s="8" t="s">
        <v>3</v>
      </c>
      <c r="B29" s="9">
        <f>'Data 2.3'!N86</f>
        <v>1.8</v>
      </c>
      <c r="C29" s="9">
        <f>'Data 2.3'!N90</f>
        <v>1.9</v>
      </c>
      <c r="D29" s="8">
        <f>'Data 2.3'!N98</f>
        <v>2.1</v>
      </c>
      <c r="E29" s="8">
        <f>'Data 2.3'!N102</f>
        <v>1.4</v>
      </c>
      <c r="F29" s="8">
        <f>'Data 2.3'!N106</f>
        <v>2.4</v>
      </c>
      <c r="N29" s="27"/>
      <c r="O29" s="27"/>
      <c r="P29" s="27"/>
    </row>
    <row r="30" spans="1:16" ht="12" customHeight="1" x14ac:dyDescent="0.2">
      <c r="A30" s="8" t="s">
        <v>4</v>
      </c>
      <c r="B30" s="9">
        <f>'Data 2.3'!N87</f>
        <v>1.8</v>
      </c>
      <c r="C30" s="8">
        <f>'Data 2.3'!N91</f>
        <v>2.1</v>
      </c>
      <c r="D30" s="8">
        <f>'Data 2.3'!N99</f>
        <v>1.7</v>
      </c>
      <c r="E30" s="8">
        <f>'Data 2.3'!N103</f>
        <v>1.9</v>
      </c>
      <c r="F30" s="8"/>
      <c r="N30" s="27"/>
      <c r="O30" s="27"/>
      <c r="P30" s="27"/>
    </row>
    <row r="31" spans="1:16" ht="12" customHeight="1" x14ac:dyDescent="0.2">
      <c r="A31" s="8"/>
      <c r="B31" s="9"/>
      <c r="D31" s="8"/>
      <c r="F31" s="8"/>
      <c r="N31" s="27"/>
      <c r="O31" s="27"/>
      <c r="P31" s="27"/>
    </row>
    <row r="32" spans="1:16" ht="12" customHeight="1" x14ac:dyDescent="0.2">
      <c r="A32" s="8" t="s">
        <v>5</v>
      </c>
      <c r="B32" s="9">
        <f>SUM(B27:B30)/4</f>
        <v>1.825</v>
      </c>
      <c r="C32" s="9">
        <f>SUM(C27:C30)/4</f>
        <v>1.9499999999999997</v>
      </c>
      <c r="D32" s="9">
        <f>SUM(D27:D30)/4</f>
        <v>2.0499999999999998</v>
      </c>
      <c r="E32" s="9">
        <f>SUM(E27:E30)/4</f>
        <v>1.4749999999999999</v>
      </c>
      <c r="F32" s="8"/>
      <c r="N32" s="27"/>
      <c r="O32" s="27"/>
      <c r="P32" s="27"/>
    </row>
    <row r="33" spans="1:16" ht="12" customHeight="1" x14ac:dyDescent="0.2">
      <c r="A33" s="28"/>
      <c r="B33" s="9"/>
      <c r="C33" s="9"/>
      <c r="D33" s="8"/>
      <c r="F33" s="8"/>
      <c r="N33" s="27"/>
      <c r="O33" s="27"/>
      <c r="P33" s="27"/>
    </row>
    <row r="34" spans="1:16" ht="12.75" customHeight="1" x14ac:dyDescent="0.2">
      <c r="A34" s="44" t="s">
        <v>83</v>
      </c>
      <c r="B34" s="46"/>
      <c r="C34" s="47"/>
      <c r="D34" s="71"/>
      <c r="E34" s="71"/>
      <c r="F34" s="71"/>
      <c r="N34" s="27"/>
      <c r="O34" s="27"/>
      <c r="P34" s="27"/>
    </row>
    <row r="35" spans="1:16" ht="12" customHeight="1" x14ac:dyDescent="0.2">
      <c r="A35" s="8" t="s">
        <v>1</v>
      </c>
      <c r="B35" s="9">
        <f>'Data 2.3'!O88</f>
        <v>2.4</v>
      </c>
      <c r="C35" s="8">
        <f>'Data 2.3'!O92</f>
        <v>2.6</v>
      </c>
      <c r="D35" s="8">
        <f>'Data 2.3'!O96</f>
        <v>2.4</v>
      </c>
      <c r="E35" s="8">
        <f>'Data 2.3'!O100</f>
        <v>1.8</v>
      </c>
      <c r="F35" s="8">
        <f>'Data 2.3'!O104</f>
        <v>1.6</v>
      </c>
      <c r="N35" s="27"/>
      <c r="O35" s="27"/>
      <c r="P35" s="27"/>
    </row>
    <row r="36" spans="1:16" ht="12" customHeight="1" x14ac:dyDescent="0.2">
      <c r="A36" s="8" t="s">
        <v>2</v>
      </c>
      <c r="B36" s="9">
        <f>'Data 2.3'!O89</f>
        <v>2.4</v>
      </c>
      <c r="C36" s="8">
        <f>'Data 2.3'!O93</f>
        <v>2.6</v>
      </c>
      <c r="D36" s="8">
        <f>'Data 2.3'!O97</f>
        <v>2.2000000000000002</v>
      </c>
      <c r="E36" s="8">
        <f>'Data 2.3'!O101</f>
        <v>1.6</v>
      </c>
      <c r="F36" s="8">
        <f>'Data 2.3'!O105</f>
        <v>2.1</v>
      </c>
      <c r="N36" s="27"/>
      <c r="O36" s="27"/>
      <c r="P36" s="27"/>
    </row>
    <row r="37" spans="1:16" ht="12" customHeight="1" x14ac:dyDescent="0.2">
      <c r="A37" s="8" t="s">
        <v>3</v>
      </c>
      <c r="B37" s="9">
        <f>'Data 2.3'!O90</f>
        <v>2.4</v>
      </c>
      <c r="C37" s="8">
        <f>'Data 2.3'!O94</f>
        <v>2.4</v>
      </c>
      <c r="D37" s="8">
        <f>'Data 2.3'!O98</f>
        <v>2.4</v>
      </c>
      <c r="E37" s="8">
        <f>'Data 2.3'!O102</f>
        <v>1.5</v>
      </c>
      <c r="F37" s="8">
        <f>'Data 2.3'!O106</f>
        <v>2.2000000000000002</v>
      </c>
      <c r="N37" s="27"/>
      <c r="O37" s="27"/>
      <c r="P37" s="27"/>
    </row>
    <row r="38" spans="1:16" ht="12" customHeight="1" x14ac:dyDescent="0.2">
      <c r="A38" s="8" t="s">
        <v>4</v>
      </c>
      <c r="B38" s="9">
        <f>'Data 2.3'!O91</f>
        <v>2.2999999999999998</v>
      </c>
      <c r="C38" s="8">
        <f>'Data 2.3'!O95</f>
        <v>2.7</v>
      </c>
      <c r="D38" s="8">
        <f>'Data 2.3'!O99</f>
        <v>2.1</v>
      </c>
      <c r="E38" s="8">
        <f>'Data 2.3'!O103</f>
        <v>1.3</v>
      </c>
      <c r="F38" s="8"/>
      <c r="N38" s="27"/>
      <c r="O38" s="27"/>
      <c r="P38" s="27"/>
    </row>
    <row r="39" spans="1:16" ht="12" customHeight="1" x14ac:dyDescent="0.2">
      <c r="A39" s="8"/>
      <c r="B39" s="8"/>
      <c r="D39" s="8"/>
      <c r="F39" s="8"/>
      <c r="N39" s="27"/>
      <c r="O39" s="27"/>
      <c r="P39" s="27"/>
    </row>
    <row r="40" spans="1:16" ht="12" customHeight="1" x14ac:dyDescent="0.2">
      <c r="A40" s="8" t="s">
        <v>5</v>
      </c>
      <c r="B40" s="9">
        <f>SUM(B35:B38)/4</f>
        <v>2.375</v>
      </c>
      <c r="C40" s="9">
        <f>SUM(C35:C38)/4</f>
        <v>2.5750000000000002</v>
      </c>
      <c r="D40" s="9">
        <f>SUM(D35:D38)/4</f>
        <v>2.2749999999999999</v>
      </c>
      <c r="E40" s="9">
        <f>SUM(E35:E38)/4</f>
        <v>1.55</v>
      </c>
      <c r="F40" s="8"/>
      <c r="J40" s="29"/>
      <c r="K40" s="29"/>
      <c r="N40" s="27"/>
      <c r="O40" s="27"/>
      <c r="P40" s="27"/>
    </row>
    <row r="41" spans="1:16" ht="12" customHeight="1" thickBot="1" x14ac:dyDescent="0.25">
      <c r="A41" s="35"/>
      <c r="B41" s="36"/>
      <c r="C41" s="36"/>
      <c r="D41" s="37"/>
      <c r="E41" s="37"/>
      <c r="F41" s="37"/>
      <c r="N41" s="27"/>
      <c r="O41" s="27"/>
      <c r="P41" s="27"/>
    </row>
    <row r="42" spans="1:16" ht="12" customHeight="1" x14ac:dyDescent="0.2">
      <c r="B42" s="31"/>
      <c r="C42" s="31"/>
      <c r="D42" s="31"/>
      <c r="E42" s="31"/>
      <c r="F42" s="31"/>
    </row>
    <row r="43" spans="1:16" ht="12" customHeight="1" x14ac:dyDescent="0.2">
      <c r="A43" s="30" t="s">
        <v>93</v>
      </c>
      <c r="B43" s="33"/>
      <c r="C43" s="33"/>
      <c r="D43" s="33"/>
      <c r="E43" s="34"/>
      <c r="F43" s="34"/>
      <c r="I43" s="32" t="s">
        <v>15</v>
      </c>
    </row>
    <row r="44" spans="1:16" ht="12" customHeight="1" x14ac:dyDescent="0.2">
      <c r="I44" s="93">
        <v>44790</v>
      </c>
      <c r="J44" s="93"/>
      <c r="K44" s="49"/>
    </row>
    <row r="45" spans="1:16" ht="12" customHeight="1" x14ac:dyDescent="0.2">
      <c r="A45" s="43" t="s">
        <v>55</v>
      </c>
    </row>
    <row r="46" spans="1:16" ht="12" customHeight="1" x14ac:dyDescent="0.2">
      <c r="A46" s="48" t="s">
        <v>62</v>
      </c>
    </row>
    <row r="47" spans="1:16" ht="12" customHeight="1" x14ac:dyDescent="0.2"/>
    <row r="48" spans="1:16" ht="12" customHeight="1" x14ac:dyDescent="0.2">
      <c r="A48" s="43" t="s">
        <v>54</v>
      </c>
    </row>
    <row r="49" spans="1:1" ht="12" customHeight="1" x14ac:dyDescent="0.2">
      <c r="A49" s="48" t="s">
        <v>58</v>
      </c>
    </row>
    <row r="50" spans="1:1" ht="12" customHeight="1" x14ac:dyDescent="0.2">
      <c r="A50" s="48" t="s">
        <v>59</v>
      </c>
    </row>
    <row r="51" spans="1:1" ht="12" customHeight="1" x14ac:dyDescent="0.2">
      <c r="A51" s="48" t="s">
        <v>60</v>
      </c>
    </row>
    <row r="52" spans="1:1" ht="12" customHeight="1" x14ac:dyDescent="0.2">
      <c r="A52" s="48" t="s">
        <v>61</v>
      </c>
    </row>
    <row r="53" spans="1:1" ht="12" customHeight="1" x14ac:dyDescent="0.2">
      <c r="A53" s="48"/>
    </row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</sheetData>
  <mergeCells count="1">
    <mergeCell ref="I44:J44"/>
  </mergeCells>
  <phoneticPr fontId="15" type="noConversion"/>
  <hyperlinks>
    <hyperlink ref="A43:D43" r:id="rId1" display="Source: ABS, Labour price index, Cat. no. 6345.0" xr:uid="{00000000-0004-0000-0000-000000000000}"/>
    <hyperlink ref="A46" r:id="rId2" display="Source: ABS, Wage Price Index, Australia, Cat. no. 6345.0" xr:uid="{00000000-0004-0000-0000-000001000000}"/>
    <hyperlink ref="A49" r:id="rId3" xr:uid="{00000000-0004-0000-0000-000002000000}"/>
    <hyperlink ref="A50" r:id="rId4" xr:uid="{00000000-0004-0000-0000-000003000000}"/>
    <hyperlink ref="A51" r:id="rId5" xr:uid="{00000000-0004-0000-0000-000004000000}"/>
    <hyperlink ref="A52" r:id="rId6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Footer>&amp;L&amp;"Times New Roman,Regular"&amp;12 12&amp;R&amp;"Times New Roman,Italic"&amp;12Monthly statistical bulletin</oddFooter>
  </headerFooter>
  <rowBreaks count="1" manualBreakCount="1">
    <brk id="52" max="16383" man="1"/>
  </rowBreaks>
  <colBreaks count="1" manualBreakCount="1">
    <brk id="12" max="1048575" man="1"/>
  </colBreaks>
  <drawing r:id="rId8"/>
  <legacyDrawing r:id="rId9"/>
  <oleObjects>
    <mc:AlternateContent xmlns:mc="http://schemas.openxmlformats.org/markup-compatibility/2006">
      <mc:Choice Requires="x14">
        <oleObject progId="Word.Document.8" shapeId="6146" r:id="rId10">
          <objectPr defaultSize="0" autoPict="0" r:id="rId11">
            <anchor moveWithCells="1">
              <from>
                <xdr:col>7</xdr:col>
                <xdr:colOff>0</xdr:colOff>
                <xdr:row>16</xdr:row>
                <xdr:rowOff>9525</xdr:rowOff>
              </from>
              <to>
                <xdr:col>12</xdr:col>
                <xdr:colOff>9525</xdr:colOff>
                <xdr:row>41</xdr:row>
                <xdr:rowOff>66675</xdr:rowOff>
              </to>
            </anchor>
          </objectPr>
        </oleObject>
      </mc:Choice>
      <mc:Fallback>
        <oleObject progId="Word.Document.8" shapeId="6146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4"/>
  <dimension ref="A1:R110"/>
  <sheetViews>
    <sheetView tabSelected="1" zoomScaleNormal="100" workbookViewId="0">
      <pane ySplit="5" topLeftCell="A6" activePane="bottomLeft" state="frozenSplit"/>
      <selection pane="bottomLeft" activeCell="B104" sqref="B6:B104"/>
    </sheetView>
  </sheetViews>
  <sheetFormatPr defaultColWidth="8.85546875" defaultRowHeight="12.75" x14ac:dyDescent="0.2"/>
  <cols>
    <col min="1" max="1" width="9.5703125" style="2" customWidth="1"/>
    <col min="2" max="2" width="16" style="2" customWidth="1"/>
    <col min="3" max="3" width="10.140625" style="6" customWidth="1"/>
    <col min="4" max="4" width="17.42578125" style="2" customWidth="1"/>
    <col min="5" max="5" width="20" style="2" customWidth="1"/>
    <col min="6" max="8" width="8.85546875" style="1"/>
    <col min="9" max="9" width="8.85546875" style="16"/>
    <col min="10" max="10" width="15.7109375" style="16" customWidth="1"/>
    <col min="11" max="11" width="17.5703125" style="16" customWidth="1"/>
    <col min="12" max="13" width="8.85546875" style="1"/>
    <col min="14" max="14" width="19.5703125" style="1" customWidth="1"/>
    <col min="15" max="15" width="17.5703125" style="1" customWidth="1"/>
    <col min="16" max="16" width="16.85546875" style="1" customWidth="1"/>
    <col min="17" max="16384" width="8.85546875" style="1"/>
  </cols>
  <sheetData>
    <row r="1" spans="1:16" ht="59.45" customHeight="1" x14ac:dyDescent="0.2">
      <c r="A1" s="3" t="s">
        <v>12</v>
      </c>
      <c r="C1" s="61"/>
      <c r="D1" s="95" t="s">
        <v>53</v>
      </c>
      <c r="E1" s="95"/>
      <c r="F1" s="62"/>
      <c r="I1" s="12"/>
      <c r="J1" s="17" t="s">
        <v>41</v>
      </c>
      <c r="K1" s="17" t="s">
        <v>45</v>
      </c>
      <c r="M1" s="62"/>
      <c r="N1" s="94" t="s">
        <v>52</v>
      </c>
      <c r="O1" s="94"/>
      <c r="P1" s="94"/>
    </row>
    <row r="2" spans="1:16" ht="25.5" x14ac:dyDescent="0.2">
      <c r="A2" s="78" t="s">
        <v>29</v>
      </c>
      <c r="B2" s="75" t="s">
        <v>90</v>
      </c>
      <c r="C2" s="76" t="s">
        <v>50</v>
      </c>
      <c r="D2" s="75" t="s">
        <v>90</v>
      </c>
      <c r="E2" s="75" t="s">
        <v>90</v>
      </c>
      <c r="I2" s="13" t="s">
        <v>32</v>
      </c>
      <c r="J2" s="18" t="s">
        <v>42</v>
      </c>
      <c r="K2" s="18" t="s">
        <v>42</v>
      </c>
      <c r="M2" s="11" t="s">
        <v>50</v>
      </c>
      <c r="N2" s="60" t="s">
        <v>90</v>
      </c>
      <c r="O2" s="60" t="s">
        <v>90</v>
      </c>
      <c r="P2" s="60" t="s">
        <v>90</v>
      </c>
    </row>
    <row r="3" spans="1:16" ht="86.25" customHeight="1" x14ac:dyDescent="0.2">
      <c r="A3" s="78"/>
      <c r="B3" s="84" t="s">
        <v>92</v>
      </c>
      <c r="C3" s="82"/>
      <c r="D3" s="85" t="s">
        <v>96</v>
      </c>
      <c r="E3" s="86" t="s">
        <v>97</v>
      </c>
      <c r="I3" s="13"/>
      <c r="J3" s="18"/>
      <c r="K3" s="18"/>
      <c r="N3" s="83" t="s">
        <v>95</v>
      </c>
      <c r="O3" s="87" t="s">
        <v>98</v>
      </c>
      <c r="P3" s="88" t="s">
        <v>97</v>
      </c>
    </row>
    <row r="4" spans="1:16" ht="33.75" customHeight="1" x14ac:dyDescent="0.2">
      <c r="D4" s="22" t="s">
        <v>51</v>
      </c>
      <c r="E4" s="22" t="s">
        <v>80</v>
      </c>
      <c r="I4" s="13" t="s">
        <v>33</v>
      </c>
      <c r="J4" s="73" t="s">
        <v>90</v>
      </c>
      <c r="K4" s="73" t="s">
        <v>90</v>
      </c>
      <c r="N4" s="11" t="s">
        <v>47</v>
      </c>
      <c r="O4" s="11"/>
      <c r="P4" s="11"/>
    </row>
    <row r="5" spans="1:16" x14ac:dyDescent="0.2">
      <c r="B5" s="79" t="s">
        <v>77</v>
      </c>
      <c r="D5" s="80" t="s">
        <v>91</v>
      </c>
      <c r="E5" s="81" t="s">
        <v>89</v>
      </c>
      <c r="I5" s="13" t="s">
        <v>34</v>
      </c>
      <c r="J5" s="18" t="s">
        <v>43</v>
      </c>
      <c r="K5" s="18" t="s">
        <v>43</v>
      </c>
      <c r="N5" s="81" t="s">
        <v>87</v>
      </c>
      <c r="O5" s="81" t="s">
        <v>88</v>
      </c>
      <c r="P5" s="81" t="s">
        <v>89</v>
      </c>
    </row>
    <row r="6" spans="1:16" x14ac:dyDescent="0.2">
      <c r="A6" s="10">
        <v>35674</v>
      </c>
      <c r="B6" s="91">
        <v>66.599999999999994</v>
      </c>
      <c r="D6" s="96"/>
      <c r="E6" s="96"/>
      <c r="I6" s="13" t="s">
        <v>35</v>
      </c>
      <c r="J6" s="18" t="s">
        <v>0</v>
      </c>
      <c r="K6" s="18" t="s">
        <v>0</v>
      </c>
    </row>
    <row r="7" spans="1:16" x14ac:dyDescent="0.2">
      <c r="A7" s="10">
        <v>35765</v>
      </c>
      <c r="B7" s="91">
        <v>67.2</v>
      </c>
      <c r="D7" s="91">
        <v>0.9</v>
      </c>
      <c r="E7" s="96"/>
      <c r="F7" s="20"/>
      <c r="I7" s="13" t="s">
        <v>36</v>
      </c>
      <c r="J7" s="16">
        <v>3</v>
      </c>
      <c r="K7" s="16">
        <v>3</v>
      </c>
    </row>
    <row r="8" spans="1:16" x14ac:dyDescent="0.2">
      <c r="A8" s="10">
        <v>35855</v>
      </c>
      <c r="B8" s="91">
        <v>67.8</v>
      </c>
      <c r="D8" s="91">
        <v>0.9</v>
      </c>
      <c r="E8" s="96"/>
      <c r="F8" s="20"/>
      <c r="I8" s="14" t="s">
        <v>37</v>
      </c>
      <c r="J8" s="19"/>
      <c r="K8" s="19"/>
    </row>
    <row r="9" spans="1:16" x14ac:dyDescent="0.2">
      <c r="A9" s="10">
        <v>35947</v>
      </c>
      <c r="B9" s="91">
        <v>68.3</v>
      </c>
      <c r="C9" s="7" t="s">
        <v>21</v>
      </c>
      <c r="D9" s="91">
        <v>0.7</v>
      </c>
      <c r="E9" s="96"/>
      <c r="F9" s="20"/>
      <c r="I9" s="14" t="s">
        <v>38</v>
      </c>
      <c r="J9" s="19"/>
      <c r="K9" s="19"/>
    </row>
    <row r="10" spans="1:16" x14ac:dyDescent="0.2">
      <c r="A10" s="10">
        <v>36039</v>
      </c>
      <c r="B10" s="91">
        <v>68.8</v>
      </c>
      <c r="D10" s="91">
        <v>0.7</v>
      </c>
      <c r="E10" s="91">
        <v>3.3</v>
      </c>
      <c r="F10" s="20"/>
      <c r="I10" s="13" t="s">
        <v>39</v>
      </c>
      <c r="N10" s="74" t="s">
        <v>87</v>
      </c>
      <c r="O10" s="74" t="s">
        <v>88</v>
      </c>
      <c r="P10" s="74" t="s">
        <v>89</v>
      </c>
    </row>
    <row r="11" spans="1:16" ht="38.25" x14ac:dyDescent="0.2">
      <c r="A11" s="10">
        <v>36130</v>
      </c>
      <c r="B11" s="91">
        <v>69.3</v>
      </c>
      <c r="D11" s="91">
        <v>0.7</v>
      </c>
      <c r="E11" s="91">
        <v>3.1</v>
      </c>
      <c r="F11" s="20"/>
      <c r="I11" s="13" t="s">
        <v>40</v>
      </c>
      <c r="J11" s="77" t="s">
        <v>75</v>
      </c>
      <c r="K11" s="77" t="s">
        <v>76</v>
      </c>
      <c r="N11" s="23" t="s">
        <v>48</v>
      </c>
      <c r="O11" s="23" t="s">
        <v>49</v>
      </c>
      <c r="P11" s="21" t="s">
        <v>94</v>
      </c>
    </row>
    <row r="12" spans="1:16" x14ac:dyDescent="0.2">
      <c r="A12" s="10">
        <v>36220</v>
      </c>
      <c r="B12" s="91">
        <v>69.900000000000006</v>
      </c>
      <c r="D12" s="91">
        <v>0.9</v>
      </c>
      <c r="E12" s="91">
        <v>3.1</v>
      </c>
      <c r="F12" s="20"/>
      <c r="I12" s="15">
        <v>35674</v>
      </c>
      <c r="J12" s="91">
        <v>67.3</v>
      </c>
      <c r="K12" s="91">
        <v>64.8</v>
      </c>
      <c r="M12" s="15">
        <v>36039</v>
      </c>
      <c r="N12" s="91">
        <v>3.1</v>
      </c>
      <c r="O12" s="91">
        <v>3.5</v>
      </c>
      <c r="P12" s="91">
        <v>3.3</v>
      </c>
    </row>
    <row r="13" spans="1:16" x14ac:dyDescent="0.2">
      <c r="A13" s="10">
        <v>36312</v>
      </c>
      <c r="B13" s="91">
        <v>70.400000000000006</v>
      </c>
      <c r="C13" s="6" t="s">
        <v>22</v>
      </c>
      <c r="D13" s="91">
        <v>0.7</v>
      </c>
      <c r="E13" s="91">
        <v>3.1</v>
      </c>
      <c r="F13" s="20"/>
      <c r="I13" s="15">
        <v>35765</v>
      </c>
      <c r="J13" s="91">
        <v>67.900000000000006</v>
      </c>
      <c r="K13" s="91">
        <v>65.3</v>
      </c>
      <c r="M13" s="15">
        <v>36130</v>
      </c>
      <c r="N13" s="91">
        <v>2.9</v>
      </c>
      <c r="O13" s="91">
        <v>3.5</v>
      </c>
      <c r="P13" s="91">
        <v>3.1</v>
      </c>
    </row>
    <row r="14" spans="1:16" x14ac:dyDescent="0.2">
      <c r="A14" s="10">
        <v>36404</v>
      </c>
      <c r="B14" s="91">
        <v>70.900000000000006</v>
      </c>
      <c r="D14" s="91">
        <v>0.7</v>
      </c>
      <c r="E14" s="91">
        <v>3.1</v>
      </c>
      <c r="F14" s="20"/>
      <c r="I14" s="15">
        <v>35855</v>
      </c>
      <c r="J14" s="91">
        <v>68.5</v>
      </c>
      <c r="K14" s="91">
        <v>65.8</v>
      </c>
      <c r="M14" s="15">
        <v>36220</v>
      </c>
      <c r="N14" s="91">
        <v>2.8</v>
      </c>
      <c r="O14" s="91">
        <v>4.0999999999999996</v>
      </c>
      <c r="P14" s="91">
        <v>3.1</v>
      </c>
    </row>
    <row r="15" spans="1:16" x14ac:dyDescent="0.2">
      <c r="A15" s="10">
        <v>36495</v>
      </c>
      <c r="B15" s="91">
        <v>71.400000000000006</v>
      </c>
      <c r="D15" s="91">
        <v>0.7</v>
      </c>
      <c r="E15" s="91">
        <v>3</v>
      </c>
      <c r="F15" s="20"/>
      <c r="I15" s="15">
        <v>35947</v>
      </c>
      <c r="J15" s="91">
        <v>69</v>
      </c>
      <c r="K15" s="91">
        <v>66.3</v>
      </c>
      <c r="M15" s="15">
        <v>36312</v>
      </c>
      <c r="N15" s="91">
        <v>2.9</v>
      </c>
      <c r="O15" s="91">
        <v>3.9</v>
      </c>
      <c r="P15" s="91">
        <v>3.1</v>
      </c>
    </row>
    <row r="16" spans="1:16" x14ac:dyDescent="0.2">
      <c r="A16" s="10">
        <v>36586</v>
      </c>
      <c r="B16" s="91">
        <v>71.8</v>
      </c>
      <c r="D16" s="91">
        <v>0.6</v>
      </c>
      <c r="E16" s="91">
        <v>2.7</v>
      </c>
      <c r="F16" s="20"/>
      <c r="I16" s="15">
        <v>36039</v>
      </c>
      <c r="J16" s="91">
        <v>69.400000000000006</v>
      </c>
      <c r="K16" s="91">
        <v>67.099999999999994</v>
      </c>
      <c r="M16" s="15">
        <v>36404</v>
      </c>
      <c r="N16" s="91">
        <v>2.9</v>
      </c>
      <c r="O16" s="91">
        <v>3.4</v>
      </c>
      <c r="P16" s="91">
        <v>3.1</v>
      </c>
    </row>
    <row r="17" spans="1:18" x14ac:dyDescent="0.2">
      <c r="A17" s="10">
        <v>36678</v>
      </c>
      <c r="B17" s="91">
        <v>72.5</v>
      </c>
      <c r="C17" s="6" t="s">
        <v>20</v>
      </c>
      <c r="D17" s="91">
        <v>1</v>
      </c>
      <c r="E17" s="91">
        <v>3</v>
      </c>
      <c r="F17" s="20"/>
      <c r="I17" s="15">
        <v>36130</v>
      </c>
      <c r="J17" s="91">
        <v>69.900000000000006</v>
      </c>
      <c r="K17" s="91">
        <v>67.599999999999994</v>
      </c>
      <c r="M17" s="15">
        <v>36495</v>
      </c>
      <c r="N17" s="91">
        <v>2.9</v>
      </c>
      <c r="O17" s="91">
        <v>3.4</v>
      </c>
      <c r="P17" s="91">
        <v>3</v>
      </c>
    </row>
    <row r="18" spans="1:18" x14ac:dyDescent="0.2">
      <c r="A18" s="10">
        <v>36770</v>
      </c>
      <c r="B18" s="91">
        <v>73.099999999999994</v>
      </c>
      <c r="D18" s="91">
        <v>0.8</v>
      </c>
      <c r="E18" s="91">
        <v>3.1</v>
      </c>
      <c r="F18" s="20"/>
      <c r="I18" s="15">
        <v>36220</v>
      </c>
      <c r="J18" s="91">
        <v>70.400000000000006</v>
      </c>
      <c r="K18" s="91">
        <v>68.5</v>
      </c>
      <c r="M18" s="15">
        <v>36586</v>
      </c>
      <c r="N18" s="91">
        <v>2.8</v>
      </c>
      <c r="O18" s="91">
        <v>2.5</v>
      </c>
      <c r="P18" s="91">
        <v>2.7</v>
      </c>
    </row>
    <row r="19" spans="1:18" x14ac:dyDescent="0.2">
      <c r="A19" s="10">
        <v>36861</v>
      </c>
      <c r="B19" s="91">
        <v>73.8</v>
      </c>
      <c r="D19" s="91">
        <v>1</v>
      </c>
      <c r="E19" s="91">
        <v>3.4</v>
      </c>
      <c r="F19" s="20"/>
      <c r="I19" s="15">
        <v>36312</v>
      </c>
      <c r="J19" s="91">
        <v>71</v>
      </c>
      <c r="K19" s="91">
        <v>68.900000000000006</v>
      </c>
      <c r="M19" s="15">
        <v>36678</v>
      </c>
      <c r="N19" s="91">
        <v>2.8</v>
      </c>
      <c r="O19" s="91">
        <v>2.8</v>
      </c>
      <c r="P19" s="91">
        <v>3</v>
      </c>
    </row>
    <row r="20" spans="1:18" x14ac:dyDescent="0.2">
      <c r="A20" s="10">
        <v>36951</v>
      </c>
      <c r="B20" s="91">
        <v>74.5</v>
      </c>
      <c r="D20" s="91">
        <v>0.9</v>
      </c>
      <c r="E20" s="91">
        <v>3.8</v>
      </c>
      <c r="F20" s="20"/>
      <c r="I20" s="15">
        <v>36404</v>
      </c>
      <c r="J20" s="91">
        <v>71.400000000000006</v>
      </c>
      <c r="K20" s="91">
        <v>69.400000000000006</v>
      </c>
      <c r="M20" s="15">
        <v>36770</v>
      </c>
      <c r="N20" s="91">
        <v>3.2</v>
      </c>
      <c r="O20" s="91">
        <v>2.9</v>
      </c>
      <c r="P20" s="91">
        <v>3.1</v>
      </c>
      <c r="R20" s="72"/>
    </row>
    <row r="21" spans="1:18" x14ac:dyDescent="0.2">
      <c r="A21" s="10">
        <v>37043</v>
      </c>
      <c r="B21" s="91">
        <v>75.2</v>
      </c>
      <c r="C21" s="6" t="s">
        <v>6</v>
      </c>
      <c r="D21" s="91">
        <v>0.9</v>
      </c>
      <c r="E21" s="91">
        <v>3.7</v>
      </c>
      <c r="F21" s="20"/>
      <c r="I21" s="15">
        <v>36495</v>
      </c>
      <c r="J21" s="91">
        <v>71.900000000000006</v>
      </c>
      <c r="K21" s="91">
        <v>69.900000000000006</v>
      </c>
      <c r="M21" s="15">
        <v>36861</v>
      </c>
      <c r="N21" s="91">
        <v>3.5</v>
      </c>
      <c r="O21" s="91">
        <v>3</v>
      </c>
      <c r="P21" s="91">
        <v>3.4</v>
      </c>
    </row>
    <row r="22" spans="1:18" x14ac:dyDescent="0.2">
      <c r="A22" s="10">
        <v>37135</v>
      </c>
      <c r="B22" s="91">
        <v>75.7</v>
      </c>
      <c r="D22" s="91">
        <v>0.7</v>
      </c>
      <c r="E22" s="91">
        <v>3.6</v>
      </c>
      <c r="F22" s="20"/>
      <c r="I22" s="15">
        <v>36586</v>
      </c>
      <c r="J22" s="91">
        <v>72.400000000000006</v>
      </c>
      <c r="K22" s="91">
        <v>70.2</v>
      </c>
      <c r="M22" s="15">
        <v>36951</v>
      </c>
      <c r="N22" s="91">
        <v>3.6</v>
      </c>
      <c r="O22" s="91">
        <v>3.7</v>
      </c>
      <c r="P22" s="91">
        <v>3.8</v>
      </c>
    </row>
    <row r="23" spans="1:18" x14ac:dyDescent="0.2">
      <c r="A23" s="10">
        <v>37226</v>
      </c>
      <c r="B23" s="91">
        <v>76.3</v>
      </c>
      <c r="D23" s="91">
        <v>0.8</v>
      </c>
      <c r="E23" s="91">
        <v>3.4</v>
      </c>
      <c r="F23" s="20"/>
      <c r="I23" s="15">
        <v>36678</v>
      </c>
      <c r="J23" s="91">
        <v>73</v>
      </c>
      <c r="K23" s="91">
        <v>70.8</v>
      </c>
      <c r="M23" s="15">
        <v>37043</v>
      </c>
      <c r="N23" s="91">
        <v>3.7</v>
      </c>
      <c r="O23" s="91">
        <v>4</v>
      </c>
      <c r="P23" s="91">
        <v>3.7</v>
      </c>
    </row>
    <row r="24" spans="1:18" x14ac:dyDescent="0.2">
      <c r="A24" s="10">
        <v>37316</v>
      </c>
      <c r="B24" s="91">
        <v>76.900000000000006</v>
      </c>
      <c r="D24" s="91">
        <v>0.8</v>
      </c>
      <c r="E24" s="91">
        <v>3.2</v>
      </c>
      <c r="F24" s="20"/>
      <c r="I24" s="15">
        <v>36770</v>
      </c>
      <c r="J24" s="91">
        <v>73.7</v>
      </c>
      <c r="K24" s="91">
        <v>71.400000000000006</v>
      </c>
      <c r="M24" s="15">
        <v>37135</v>
      </c>
      <c r="N24" s="91">
        <v>3.5</v>
      </c>
      <c r="O24" s="91">
        <v>3.8</v>
      </c>
      <c r="P24" s="91">
        <v>3.6</v>
      </c>
    </row>
    <row r="25" spans="1:18" x14ac:dyDescent="0.2">
      <c r="A25" s="10">
        <v>37408</v>
      </c>
      <c r="B25" s="91">
        <v>77.5</v>
      </c>
      <c r="C25" s="6" t="s">
        <v>7</v>
      </c>
      <c r="D25" s="91">
        <v>0.8</v>
      </c>
      <c r="E25" s="91">
        <v>3.1</v>
      </c>
      <c r="F25" s="20"/>
      <c r="I25" s="15">
        <v>36861</v>
      </c>
      <c r="J25" s="91">
        <v>74.400000000000006</v>
      </c>
      <c r="K25" s="91">
        <v>72</v>
      </c>
      <c r="M25" s="15">
        <v>37226</v>
      </c>
      <c r="N25" s="91">
        <v>3.4</v>
      </c>
      <c r="O25" s="91">
        <v>3.6</v>
      </c>
      <c r="P25" s="91">
        <v>3.4</v>
      </c>
    </row>
    <row r="26" spans="1:18" x14ac:dyDescent="0.2">
      <c r="A26" s="10">
        <v>37500</v>
      </c>
      <c r="B26" s="91">
        <v>78.2</v>
      </c>
      <c r="D26" s="91">
        <v>0.9</v>
      </c>
      <c r="E26" s="91">
        <v>3.3</v>
      </c>
      <c r="F26" s="20"/>
      <c r="I26" s="15">
        <v>36951</v>
      </c>
      <c r="J26" s="91">
        <v>75</v>
      </c>
      <c r="K26" s="91">
        <v>72.8</v>
      </c>
      <c r="M26" s="15">
        <v>37316</v>
      </c>
      <c r="N26" s="91">
        <v>3.2</v>
      </c>
      <c r="O26" s="91">
        <v>3.3</v>
      </c>
      <c r="P26" s="91">
        <v>3.2</v>
      </c>
    </row>
    <row r="27" spans="1:18" x14ac:dyDescent="0.2">
      <c r="A27" s="10">
        <v>37591</v>
      </c>
      <c r="B27" s="91">
        <v>78.900000000000006</v>
      </c>
      <c r="D27" s="91">
        <v>0.9</v>
      </c>
      <c r="E27" s="91">
        <v>3.4</v>
      </c>
      <c r="F27" s="20"/>
      <c r="I27" s="15">
        <v>37043</v>
      </c>
      <c r="J27" s="91">
        <v>75.7</v>
      </c>
      <c r="K27" s="91">
        <v>73.599999999999994</v>
      </c>
      <c r="M27" s="15">
        <v>37408</v>
      </c>
      <c r="N27" s="91">
        <v>3.2</v>
      </c>
      <c r="O27" s="91">
        <v>3.1</v>
      </c>
      <c r="P27" s="91">
        <v>3.1</v>
      </c>
    </row>
    <row r="28" spans="1:18" x14ac:dyDescent="0.2">
      <c r="A28" s="10">
        <v>37681</v>
      </c>
      <c r="B28" s="91">
        <v>79.7</v>
      </c>
      <c r="D28" s="91">
        <v>1</v>
      </c>
      <c r="E28" s="91">
        <v>3.6</v>
      </c>
      <c r="F28" s="20"/>
      <c r="I28" s="15">
        <v>37135</v>
      </c>
      <c r="J28" s="91">
        <v>76.3</v>
      </c>
      <c r="K28" s="91">
        <v>74.099999999999994</v>
      </c>
      <c r="M28" s="15">
        <v>37500</v>
      </c>
      <c r="N28" s="91">
        <v>3.3</v>
      </c>
      <c r="O28" s="91">
        <v>3.2</v>
      </c>
      <c r="P28" s="91">
        <v>3.3</v>
      </c>
    </row>
    <row r="29" spans="1:18" x14ac:dyDescent="0.2">
      <c r="A29" s="10">
        <v>37773</v>
      </c>
      <c r="B29" s="91">
        <v>80.3</v>
      </c>
      <c r="C29" s="6" t="s">
        <v>8</v>
      </c>
      <c r="D29" s="91">
        <v>0.8</v>
      </c>
      <c r="E29" s="91">
        <v>3.6</v>
      </c>
      <c r="F29" s="20"/>
      <c r="I29" s="15">
        <v>37226</v>
      </c>
      <c r="J29" s="91">
        <v>76.900000000000006</v>
      </c>
      <c r="K29" s="91">
        <v>74.599999999999994</v>
      </c>
      <c r="M29" s="15">
        <v>37591</v>
      </c>
      <c r="N29" s="91">
        <v>3.4</v>
      </c>
      <c r="O29" s="91">
        <v>3.5</v>
      </c>
      <c r="P29" s="91">
        <v>3.4</v>
      </c>
    </row>
    <row r="30" spans="1:18" x14ac:dyDescent="0.2">
      <c r="A30" s="10">
        <v>37865</v>
      </c>
      <c r="B30" s="91">
        <v>81</v>
      </c>
      <c r="D30" s="91">
        <v>0.9</v>
      </c>
      <c r="E30" s="91">
        <v>3.6</v>
      </c>
      <c r="F30" s="20"/>
      <c r="I30" s="15">
        <v>37316</v>
      </c>
      <c r="J30" s="91">
        <v>77.400000000000006</v>
      </c>
      <c r="K30" s="91">
        <v>75.2</v>
      </c>
      <c r="M30" s="15">
        <v>37681</v>
      </c>
      <c r="N30" s="91">
        <v>3.5</v>
      </c>
      <c r="O30" s="91">
        <v>4.0999999999999996</v>
      </c>
      <c r="P30" s="91">
        <v>3.6</v>
      </c>
    </row>
    <row r="31" spans="1:18" x14ac:dyDescent="0.2">
      <c r="A31" s="10">
        <v>37956</v>
      </c>
      <c r="B31" s="91">
        <v>81.8</v>
      </c>
      <c r="D31" s="91">
        <v>1</v>
      </c>
      <c r="E31" s="91">
        <v>3.7</v>
      </c>
      <c r="F31" s="20"/>
      <c r="I31" s="15">
        <v>37408</v>
      </c>
      <c r="J31" s="91">
        <v>78.099999999999994</v>
      </c>
      <c r="K31" s="91">
        <v>75.900000000000006</v>
      </c>
      <c r="M31" s="15">
        <v>37773</v>
      </c>
      <c r="N31" s="91">
        <v>3.3</v>
      </c>
      <c r="O31" s="91">
        <v>4.2</v>
      </c>
      <c r="P31" s="91">
        <v>3.6</v>
      </c>
    </row>
    <row r="32" spans="1:18" x14ac:dyDescent="0.2">
      <c r="A32" s="10">
        <v>38047</v>
      </c>
      <c r="B32" s="91">
        <v>82.5</v>
      </c>
      <c r="D32" s="91">
        <v>0.9</v>
      </c>
      <c r="E32" s="91">
        <v>3.5</v>
      </c>
      <c r="F32" s="20"/>
      <c r="I32" s="15">
        <v>37500</v>
      </c>
      <c r="J32" s="91">
        <v>78.8</v>
      </c>
      <c r="K32" s="91">
        <v>76.5</v>
      </c>
      <c r="M32" s="15">
        <v>37865</v>
      </c>
      <c r="N32" s="91">
        <v>3.3</v>
      </c>
      <c r="O32" s="91">
        <v>4.7</v>
      </c>
      <c r="P32" s="91">
        <v>3.6</v>
      </c>
    </row>
    <row r="33" spans="1:16" x14ac:dyDescent="0.2">
      <c r="A33" s="10">
        <v>38139</v>
      </c>
      <c r="B33" s="91">
        <v>83.2</v>
      </c>
      <c r="C33" s="6" t="s">
        <v>9</v>
      </c>
      <c r="D33" s="91">
        <v>0.8</v>
      </c>
      <c r="E33" s="91">
        <v>3.6</v>
      </c>
      <c r="F33" s="20"/>
      <c r="I33" s="15">
        <v>37591</v>
      </c>
      <c r="J33" s="91">
        <v>79.5</v>
      </c>
      <c r="K33" s="91">
        <v>77.2</v>
      </c>
      <c r="M33" s="15">
        <v>37956</v>
      </c>
      <c r="N33" s="91">
        <v>3.4</v>
      </c>
      <c r="O33" s="91">
        <v>4.8</v>
      </c>
      <c r="P33" s="91">
        <v>3.7</v>
      </c>
    </row>
    <row r="34" spans="1:16" x14ac:dyDescent="0.2">
      <c r="A34" s="10">
        <v>38231</v>
      </c>
      <c r="B34" s="91">
        <v>83.9</v>
      </c>
      <c r="D34" s="91">
        <v>0.8</v>
      </c>
      <c r="E34" s="91">
        <v>3.6</v>
      </c>
      <c r="F34" s="20"/>
      <c r="I34" s="15">
        <v>37681</v>
      </c>
      <c r="J34" s="91">
        <v>80.099999999999994</v>
      </c>
      <c r="K34" s="91">
        <v>78.3</v>
      </c>
      <c r="M34" s="15">
        <v>38047</v>
      </c>
      <c r="N34" s="91">
        <v>3.4</v>
      </c>
      <c r="O34" s="91">
        <v>4.2</v>
      </c>
      <c r="P34" s="91">
        <v>3.5</v>
      </c>
    </row>
    <row r="35" spans="1:16" x14ac:dyDescent="0.2">
      <c r="A35" s="10">
        <v>38322</v>
      </c>
      <c r="B35" s="91">
        <v>84.8</v>
      </c>
      <c r="D35" s="91">
        <v>1.1000000000000001</v>
      </c>
      <c r="E35" s="91">
        <v>3.7</v>
      </c>
      <c r="F35" s="20"/>
      <c r="I35" s="15">
        <v>37773</v>
      </c>
      <c r="J35" s="91">
        <v>80.7</v>
      </c>
      <c r="K35" s="91">
        <v>79.099999999999994</v>
      </c>
      <c r="M35" s="15">
        <v>38139</v>
      </c>
      <c r="N35" s="91">
        <v>3.5</v>
      </c>
      <c r="O35" s="91">
        <v>4</v>
      </c>
      <c r="P35" s="91">
        <v>3.6</v>
      </c>
    </row>
    <row r="36" spans="1:16" x14ac:dyDescent="0.2">
      <c r="A36" s="10">
        <v>38412</v>
      </c>
      <c r="B36" s="91">
        <v>85.7</v>
      </c>
      <c r="D36" s="91">
        <v>1.1000000000000001</v>
      </c>
      <c r="E36" s="91">
        <v>3.9</v>
      </c>
      <c r="F36" s="20"/>
      <c r="I36" s="15">
        <v>37865</v>
      </c>
      <c r="J36" s="91">
        <v>81.400000000000006</v>
      </c>
      <c r="K36" s="91">
        <v>80.099999999999994</v>
      </c>
      <c r="M36" s="15">
        <v>38231</v>
      </c>
      <c r="N36" s="91">
        <v>3.4</v>
      </c>
      <c r="O36" s="91">
        <v>3.9</v>
      </c>
      <c r="P36" s="91">
        <v>3.6</v>
      </c>
    </row>
    <row r="37" spans="1:16" x14ac:dyDescent="0.2">
      <c r="A37" s="10">
        <v>38504</v>
      </c>
      <c r="B37" s="91">
        <v>86.6</v>
      </c>
      <c r="C37" s="6" t="s">
        <v>10</v>
      </c>
      <c r="D37" s="91">
        <v>1.1000000000000001</v>
      </c>
      <c r="E37" s="91">
        <v>4.0999999999999996</v>
      </c>
      <c r="F37" s="20"/>
      <c r="I37" s="15">
        <v>37956</v>
      </c>
      <c r="J37" s="91">
        <v>82.2</v>
      </c>
      <c r="K37" s="91">
        <v>80.900000000000006</v>
      </c>
      <c r="M37" s="15">
        <v>38322</v>
      </c>
      <c r="N37" s="91">
        <v>3.4</v>
      </c>
      <c r="O37" s="91">
        <v>4.0999999999999996</v>
      </c>
      <c r="P37" s="91">
        <v>3.7</v>
      </c>
    </row>
    <row r="38" spans="1:16" x14ac:dyDescent="0.2">
      <c r="A38" s="10">
        <v>38596</v>
      </c>
      <c r="B38" s="91">
        <v>87.4</v>
      </c>
      <c r="D38" s="91">
        <v>0.9</v>
      </c>
      <c r="E38" s="91">
        <v>4.2</v>
      </c>
      <c r="F38" s="20"/>
      <c r="I38" s="15">
        <v>38047</v>
      </c>
      <c r="J38" s="91">
        <v>82.8</v>
      </c>
      <c r="K38" s="91">
        <v>81.599999999999994</v>
      </c>
      <c r="M38" s="15">
        <v>38412</v>
      </c>
      <c r="N38" s="91">
        <v>3.6</v>
      </c>
      <c r="O38" s="91">
        <v>4.5</v>
      </c>
      <c r="P38" s="91">
        <v>3.9</v>
      </c>
    </row>
    <row r="39" spans="1:16" x14ac:dyDescent="0.2">
      <c r="A39" s="10">
        <v>38687</v>
      </c>
      <c r="B39" s="91">
        <v>88.3</v>
      </c>
      <c r="D39" s="91">
        <v>1</v>
      </c>
      <c r="E39" s="91">
        <v>4.0999999999999996</v>
      </c>
      <c r="F39" s="20"/>
      <c r="I39" s="15">
        <v>38139</v>
      </c>
      <c r="J39" s="91">
        <v>83.5</v>
      </c>
      <c r="K39" s="91">
        <v>82.3</v>
      </c>
      <c r="M39" s="15">
        <v>38504</v>
      </c>
      <c r="N39" s="91">
        <v>3.8</v>
      </c>
      <c r="O39" s="91">
        <v>4.7</v>
      </c>
      <c r="P39" s="91">
        <v>4.0999999999999996</v>
      </c>
    </row>
    <row r="40" spans="1:16" x14ac:dyDescent="0.2">
      <c r="A40" s="10">
        <v>38777</v>
      </c>
      <c r="B40" s="91">
        <v>89.2</v>
      </c>
      <c r="D40" s="91">
        <v>1</v>
      </c>
      <c r="E40" s="91">
        <v>4.0999999999999996</v>
      </c>
      <c r="F40" s="20"/>
      <c r="I40" s="15">
        <v>38231</v>
      </c>
      <c r="J40" s="91">
        <v>84.2</v>
      </c>
      <c r="K40" s="91">
        <v>83.2</v>
      </c>
      <c r="M40" s="15">
        <v>38596</v>
      </c>
      <c r="N40" s="91">
        <v>3.9</v>
      </c>
      <c r="O40" s="91">
        <v>4.7</v>
      </c>
      <c r="P40" s="91">
        <v>4.2</v>
      </c>
    </row>
    <row r="41" spans="1:16" x14ac:dyDescent="0.2">
      <c r="A41" s="10">
        <v>38869</v>
      </c>
      <c r="B41" s="91">
        <v>90.1</v>
      </c>
      <c r="C41" s="6" t="s">
        <v>11</v>
      </c>
      <c r="D41" s="91">
        <v>1</v>
      </c>
      <c r="E41" s="91">
        <v>4</v>
      </c>
      <c r="F41" s="20"/>
      <c r="I41" s="15">
        <v>38322</v>
      </c>
      <c r="J41" s="91">
        <v>85</v>
      </c>
      <c r="K41" s="91">
        <v>84.2</v>
      </c>
      <c r="M41" s="15">
        <v>38687</v>
      </c>
      <c r="N41" s="91">
        <v>4</v>
      </c>
      <c r="O41" s="91">
        <v>4.4000000000000004</v>
      </c>
      <c r="P41" s="91">
        <v>4.0999999999999996</v>
      </c>
    </row>
    <row r="42" spans="1:16" x14ac:dyDescent="0.2">
      <c r="A42" s="10">
        <v>38961</v>
      </c>
      <c r="B42" s="91">
        <v>90.8</v>
      </c>
      <c r="D42" s="91">
        <v>0.8</v>
      </c>
      <c r="E42" s="91">
        <v>3.9</v>
      </c>
      <c r="F42" s="20"/>
      <c r="I42" s="15">
        <v>38412</v>
      </c>
      <c r="J42" s="91">
        <v>85.8</v>
      </c>
      <c r="K42" s="91">
        <v>85.3</v>
      </c>
      <c r="M42" s="15">
        <v>38777</v>
      </c>
      <c r="N42" s="91">
        <v>4.0999999999999996</v>
      </c>
      <c r="O42" s="91">
        <v>4.2</v>
      </c>
      <c r="P42" s="91">
        <v>4.0999999999999996</v>
      </c>
    </row>
    <row r="43" spans="1:16" x14ac:dyDescent="0.2">
      <c r="A43" s="10">
        <v>39052</v>
      </c>
      <c r="B43" s="91">
        <v>91.8</v>
      </c>
      <c r="D43" s="91">
        <v>1.1000000000000001</v>
      </c>
      <c r="E43" s="91">
        <v>4</v>
      </c>
      <c r="F43" s="20"/>
      <c r="I43" s="15">
        <v>38504</v>
      </c>
      <c r="J43" s="91">
        <v>86.7</v>
      </c>
      <c r="K43" s="91">
        <v>86.2</v>
      </c>
      <c r="M43" s="15">
        <v>38869</v>
      </c>
      <c r="N43" s="91">
        <v>4</v>
      </c>
      <c r="O43" s="91">
        <v>4.3</v>
      </c>
      <c r="P43" s="91">
        <v>4</v>
      </c>
    </row>
    <row r="44" spans="1:16" x14ac:dyDescent="0.2">
      <c r="A44" s="10">
        <v>39142</v>
      </c>
      <c r="B44" s="91">
        <v>92.8</v>
      </c>
      <c r="D44" s="91">
        <v>1.1000000000000001</v>
      </c>
      <c r="E44" s="91">
        <v>4</v>
      </c>
      <c r="F44" s="20"/>
      <c r="I44" s="15">
        <v>38596</v>
      </c>
      <c r="J44" s="91">
        <v>87.5</v>
      </c>
      <c r="K44" s="91">
        <v>87.1</v>
      </c>
      <c r="M44" s="15">
        <v>38961</v>
      </c>
      <c r="N44" s="91">
        <v>3.9</v>
      </c>
      <c r="O44" s="91">
        <v>4.2</v>
      </c>
      <c r="P44" s="91">
        <v>3.9</v>
      </c>
    </row>
    <row r="45" spans="1:16" x14ac:dyDescent="0.2">
      <c r="A45" s="10">
        <v>39234</v>
      </c>
      <c r="B45" s="91">
        <v>93.8</v>
      </c>
      <c r="C45" s="6" t="s">
        <v>13</v>
      </c>
      <c r="D45" s="91">
        <v>1.1000000000000001</v>
      </c>
      <c r="E45" s="91">
        <v>4.0999999999999996</v>
      </c>
      <c r="F45" s="20"/>
      <c r="I45" s="15">
        <v>38687</v>
      </c>
      <c r="J45" s="91">
        <v>88.4</v>
      </c>
      <c r="K45" s="91">
        <v>87.9</v>
      </c>
      <c r="M45" s="15">
        <v>39052</v>
      </c>
      <c r="N45" s="91">
        <v>3.8</v>
      </c>
      <c r="O45" s="91">
        <v>4.5999999999999996</v>
      </c>
      <c r="P45" s="91">
        <v>4</v>
      </c>
    </row>
    <row r="46" spans="1:16" x14ac:dyDescent="0.2">
      <c r="A46" s="10">
        <v>39326</v>
      </c>
      <c r="B46" s="91">
        <v>94.7</v>
      </c>
      <c r="D46" s="91">
        <v>1</v>
      </c>
      <c r="E46" s="91">
        <v>4.3</v>
      </c>
      <c r="F46" s="20"/>
      <c r="I46" s="15">
        <v>38777</v>
      </c>
      <c r="J46" s="91">
        <v>89.3</v>
      </c>
      <c r="K46" s="91">
        <v>88.9</v>
      </c>
      <c r="M46" s="15">
        <v>39142</v>
      </c>
      <c r="N46" s="91">
        <v>3.8</v>
      </c>
      <c r="O46" s="91">
        <v>4.3</v>
      </c>
      <c r="P46" s="91">
        <v>4</v>
      </c>
    </row>
    <row r="47" spans="1:16" x14ac:dyDescent="0.2">
      <c r="A47" s="10">
        <v>39417</v>
      </c>
      <c r="B47" s="91">
        <v>95.6</v>
      </c>
      <c r="D47" s="91">
        <v>1</v>
      </c>
      <c r="E47" s="91">
        <v>4.0999999999999996</v>
      </c>
      <c r="F47" s="20"/>
      <c r="I47" s="15">
        <v>38869</v>
      </c>
      <c r="J47" s="91">
        <v>90.2</v>
      </c>
      <c r="K47" s="91">
        <v>89.9</v>
      </c>
      <c r="M47" s="15">
        <v>39234</v>
      </c>
      <c r="N47" s="91">
        <v>3.9</v>
      </c>
      <c r="O47" s="91">
        <v>4.2</v>
      </c>
      <c r="P47" s="91">
        <v>4.0999999999999996</v>
      </c>
    </row>
    <row r="48" spans="1:16" x14ac:dyDescent="0.2">
      <c r="A48" s="10">
        <v>39508</v>
      </c>
      <c r="B48" s="91">
        <v>96.5</v>
      </c>
      <c r="D48" s="91">
        <v>0.9</v>
      </c>
      <c r="E48" s="91">
        <v>4</v>
      </c>
      <c r="F48" s="20"/>
      <c r="I48" s="15">
        <v>38961</v>
      </c>
      <c r="J48" s="91">
        <v>90.9</v>
      </c>
      <c r="K48" s="91">
        <v>90.8</v>
      </c>
      <c r="M48" s="15">
        <v>39326</v>
      </c>
      <c r="N48" s="91">
        <v>4.2</v>
      </c>
      <c r="O48" s="91">
        <v>4.3</v>
      </c>
      <c r="P48" s="91">
        <v>4.3</v>
      </c>
    </row>
    <row r="49" spans="1:16" x14ac:dyDescent="0.2">
      <c r="A49" s="10">
        <v>39600</v>
      </c>
      <c r="B49" s="91">
        <v>97.7</v>
      </c>
      <c r="C49" s="5" t="s">
        <v>14</v>
      </c>
      <c r="D49" s="91">
        <v>1.2</v>
      </c>
      <c r="E49" s="91">
        <v>4.2</v>
      </c>
      <c r="F49" s="20"/>
      <c r="I49" s="15">
        <v>39052</v>
      </c>
      <c r="J49" s="91">
        <v>91.8</v>
      </c>
      <c r="K49" s="91">
        <v>91.9</v>
      </c>
      <c r="M49" s="15">
        <v>39417</v>
      </c>
      <c r="N49" s="91">
        <v>4.0999999999999996</v>
      </c>
      <c r="O49" s="91">
        <v>4</v>
      </c>
      <c r="P49" s="91">
        <v>4.0999999999999996</v>
      </c>
    </row>
    <row r="50" spans="1:16" x14ac:dyDescent="0.2">
      <c r="A50" s="10">
        <v>39692</v>
      </c>
      <c r="B50" s="91">
        <v>98.8</v>
      </c>
      <c r="D50" s="91">
        <v>1.1000000000000001</v>
      </c>
      <c r="E50" s="91">
        <v>4.3</v>
      </c>
      <c r="F50" s="20"/>
      <c r="I50" s="15">
        <v>39142</v>
      </c>
      <c r="J50" s="91">
        <v>92.7</v>
      </c>
      <c r="K50" s="91">
        <v>92.7</v>
      </c>
      <c r="M50" s="15">
        <v>39508</v>
      </c>
      <c r="N50" s="91">
        <v>4.2</v>
      </c>
      <c r="O50" s="91">
        <v>4</v>
      </c>
      <c r="P50" s="91">
        <v>4</v>
      </c>
    </row>
    <row r="51" spans="1:16" x14ac:dyDescent="0.2">
      <c r="A51" s="10">
        <v>39783</v>
      </c>
      <c r="B51" s="91">
        <v>99.7</v>
      </c>
      <c r="D51" s="91">
        <v>0.9</v>
      </c>
      <c r="E51" s="91">
        <v>4.3</v>
      </c>
      <c r="F51" s="20"/>
      <c r="I51" s="15">
        <v>39234</v>
      </c>
      <c r="J51" s="91">
        <v>93.7</v>
      </c>
      <c r="K51" s="91">
        <v>93.7</v>
      </c>
      <c r="M51" s="15">
        <v>39600</v>
      </c>
      <c r="N51" s="91">
        <v>4.4000000000000004</v>
      </c>
      <c r="O51" s="91">
        <v>3.8</v>
      </c>
      <c r="P51" s="91">
        <v>4.2</v>
      </c>
    </row>
    <row r="52" spans="1:16" x14ac:dyDescent="0.2">
      <c r="A52" s="10">
        <v>39873</v>
      </c>
      <c r="B52" s="91">
        <v>100.6</v>
      </c>
      <c r="D52" s="91">
        <v>0.9</v>
      </c>
      <c r="E52" s="91">
        <v>4.2</v>
      </c>
      <c r="F52" s="20"/>
      <c r="I52" s="15">
        <v>39326</v>
      </c>
      <c r="J52" s="91">
        <v>94.7</v>
      </c>
      <c r="K52" s="91">
        <v>94.7</v>
      </c>
      <c r="M52" s="15">
        <v>39692</v>
      </c>
      <c r="N52" s="91">
        <v>4.3</v>
      </c>
      <c r="O52" s="91">
        <v>3.7</v>
      </c>
      <c r="P52" s="91">
        <v>4.3</v>
      </c>
    </row>
    <row r="53" spans="1:16" x14ac:dyDescent="0.2">
      <c r="A53" s="10">
        <v>39965</v>
      </c>
      <c r="B53" s="91">
        <v>101.4</v>
      </c>
      <c r="C53" s="5" t="s">
        <v>16</v>
      </c>
      <c r="D53" s="91">
        <v>0.8</v>
      </c>
      <c r="E53" s="91">
        <v>3.8</v>
      </c>
      <c r="F53" s="20"/>
      <c r="I53" s="15">
        <v>39417</v>
      </c>
      <c r="J53" s="91">
        <v>95.6</v>
      </c>
      <c r="K53" s="91">
        <v>95.6</v>
      </c>
      <c r="M53" s="15">
        <v>39783</v>
      </c>
      <c r="N53" s="91">
        <v>4.3</v>
      </c>
      <c r="O53" s="91">
        <v>4.2</v>
      </c>
      <c r="P53" s="91">
        <v>4.3</v>
      </c>
    </row>
    <row r="54" spans="1:16" x14ac:dyDescent="0.2">
      <c r="A54" s="10">
        <v>40057</v>
      </c>
      <c r="B54" s="91">
        <v>101.8</v>
      </c>
      <c r="D54" s="91">
        <v>0.4</v>
      </c>
      <c r="E54" s="91">
        <v>3</v>
      </c>
      <c r="F54" s="20"/>
      <c r="I54" s="15">
        <v>39508</v>
      </c>
      <c r="J54" s="91">
        <v>96.6</v>
      </c>
      <c r="K54" s="91">
        <v>96.4</v>
      </c>
      <c r="M54" s="15">
        <v>39873</v>
      </c>
      <c r="N54" s="91">
        <v>4</v>
      </c>
      <c r="O54" s="91">
        <v>4.4000000000000004</v>
      </c>
      <c r="P54" s="91">
        <v>4.2</v>
      </c>
    </row>
    <row r="55" spans="1:16" x14ac:dyDescent="0.2">
      <c r="A55" s="10">
        <v>40148</v>
      </c>
      <c r="B55" s="91">
        <v>102.6</v>
      </c>
      <c r="D55" s="91">
        <v>0.8</v>
      </c>
      <c r="E55" s="91">
        <v>2.9</v>
      </c>
      <c r="F55" s="20"/>
      <c r="I55" s="15">
        <v>39600</v>
      </c>
      <c r="J55" s="91">
        <v>97.8</v>
      </c>
      <c r="K55" s="91">
        <v>97.3</v>
      </c>
      <c r="M55" s="15">
        <v>39965</v>
      </c>
      <c r="N55" s="91">
        <v>3.5</v>
      </c>
      <c r="O55" s="91">
        <v>4.4000000000000004</v>
      </c>
      <c r="P55" s="91">
        <v>3.8</v>
      </c>
    </row>
    <row r="56" spans="1:16" x14ac:dyDescent="0.2">
      <c r="A56" s="10">
        <v>40238</v>
      </c>
      <c r="B56" s="91">
        <v>103.6</v>
      </c>
      <c r="D56" s="91">
        <v>1</v>
      </c>
      <c r="E56" s="91">
        <v>3</v>
      </c>
      <c r="F56" s="20"/>
      <c r="I56" s="15">
        <v>39692</v>
      </c>
      <c r="J56" s="91">
        <v>98.8</v>
      </c>
      <c r="K56" s="91">
        <v>98.2</v>
      </c>
      <c r="M56" s="15">
        <v>40057</v>
      </c>
      <c r="N56" s="91">
        <v>2.8</v>
      </c>
      <c r="O56" s="91">
        <v>4.5999999999999996</v>
      </c>
      <c r="P56" s="91">
        <v>3</v>
      </c>
    </row>
    <row r="57" spans="1:16" x14ac:dyDescent="0.2">
      <c r="A57" s="10">
        <v>40330</v>
      </c>
      <c r="B57" s="91">
        <v>104.4</v>
      </c>
      <c r="C57" s="5" t="s">
        <v>17</v>
      </c>
      <c r="D57" s="91">
        <v>0.8</v>
      </c>
      <c r="E57" s="91">
        <v>3</v>
      </c>
      <c r="F57" s="20"/>
      <c r="I57" s="15">
        <v>39783</v>
      </c>
      <c r="J57" s="91">
        <v>99.7</v>
      </c>
      <c r="K57" s="91">
        <v>99.6</v>
      </c>
      <c r="M57" s="15">
        <v>40148</v>
      </c>
      <c r="N57" s="91">
        <v>2.6</v>
      </c>
      <c r="O57" s="91">
        <v>4.0999999999999996</v>
      </c>
      <c r="P57" s="91">
        <v>2.9</v>
      </c>
    </row>
    <row r="58" spans="1:16" x14ac:dyDescent="0.2">
      <c r="A58" s="10">
        <v>40422</v>
      </c>
      <c r="B58" s="91">
        <v>105.5</v>
      </c>
      <c r="D58" s="91">
        <v>1.1000000000000001</v>
      </c>
      <c r="E58" s="91">
        <v>3.6</v>
      </c>
      <c r="F58" s="20"/>
      <c r="I58" s="15">
        <v>39873</v>
      </c>
      <c r="J58" s="91">
        <v>100.5</v>
      </c>
      <c r="K58" s="91">
        <v>100.6</v>
      </c>
      <c r="M58" s="15">
        <v>40238</v>
      </c>
      <c r="N58" s="91">
        <v>2.6</v>
      </c>
      <c r="O58" s="91">
        <v>4.3</v>
      </c>
      <c r="P58" s="91">
        <v>3</v>
      </c>
    </row>
    <row r="59" spans="1:16" x14ac:dyDescent="0.2">
      <c r="A59" s="10">
        <v>40513</v>
      </c>
      <c r="B59" s="91">
        <v>106.6</v>
      </c>
      <c r="D59" s="91">
        <v>1</v>
      </c>
      <c r="E59" s="91">
        <v>3.9</v>
      </c>
      <c r="F59" s="20"/>
      <c r="I59" s="15">
        <v>39965</v>
      </c>
      <c r="J59" s="91">
        <v>101.2</v>
      </c>
      <c r="K59" s="91">
        <v>101.6</v>
      </c>
      <c r="M59" s="15">
        <v>40330</v>
      </c>
      <c r="N59" s="91">
        <v>2.8</v>
      </c>
      <c r="O59" s="91">
        <v>4</v>
      </c>
      <c r="P59" s="91">
        <v>3</v>
      </c>
    </row>
    <row r="60" spans="1:16" x14ac:dyDescent="0.2">
      <c r="A60" s="10">
        <v>40603</v>
      </c>
      <c r="B60" s="91">
        <v>107.6</v>
      </c>
      <c r="D60" s="91">
        <v>0.9</v>
      </c>
      <c r="E60" s="91">
        <v>3.9</v>
      </c>
      <c r="F60" s="20"/>
      <c r="I60" s="15">
        <v>40057</v>
      </c>
      <c r="J60" s="91">
        <v>101.6</v>
      </c>
      <c r="K60" s="91">
        <v>102.7</v>
      </c>
      <c r="M60" s="15">
        <v>40422</v>
      </c>
      <c r="N60" s="91">
        <v>3.5</v>
      </c>
      <c r="O60" s="91">
        <v>4</v>
      </c>
      <c r="P60" s="91">
        <v>3.6</v>
      </c>
    </row>
    <row r="61" spans="1:16" x14ac:dyDescent="0.2">
      <c r="A61" s="10">
        <v>40695</v>
      </c>
      <c r="B61" s="91">
        <v>108.4</v>
      </c>
      <c r="C61" s="5" t="s">
        <v>18</v>
      </c>
      <c r="D61" s="91">
        <v>0.7</v>
      </c>
      <c r="E61" s="91">
        <v>3.8</v>
      </c>
      <c r="F61" s="20"/>
      <c r="I61" s="15">
        <v>40148</v>
      </c>
      <c r="J61" s="91">
        <v>102.3</v>
      </c>
      <c r="K61" s="91">
        <v>103.7</v>
      </c>
      <c r="M61" s="15">
        <v>40513</v>
      </c>
      <c r="N61" s="91">
        <v>3.8</v>
      </c>
      <c r="O61" s="91">
        <v>4</v>
      </c>
      <c r="P61" s="91">
        <v>3.9</v>
      </c>
    </row>
    <row r="62" spans="1:16" x14ac:dyDescent="0.2">
      <c r="A62" s="10">
        <v>40787</v>
      </c>
      <c r="B62" s="91">
        <v>109.3</v>
      </c>
      <c r="C62" s="5"/>
      <c r="D62" s="91">
        <v>0.8</v>
      </c>
      <c r="E62" s="91">
        <v>3.6</v>
      </c>
      <c r="F62" s="20"/>
      <c r="I62" s="15">
        <v>40238</v>
      </c>
      <c r="J62" s="91">
        <v>103.1</v>
      </c>
      <c r="K62" s="91">
        <v>104.9</v>
      </c>
      <c r="M62" s="15">
        <v>40603</v>
      </c>
      <c r="N62" s="91">
        <v>4</v>
      </c>
      <c r="O62" s="91">
        <v>3.6</v>
      </c>
      <c r="P62" s="91">
        <v>3.9</v>
      </c>
    </row>
    <row r="63" spans="1:16" x14ac:dyDescent="0.2">
      <c r="A63" s="10">
        <v>40878</v>
      </c>
      <c r="B63" s="91">
        <v>110.4</v>
      </c>
      <c r="D63" s="91">
        <v>1</v>
      </c>
      <c r="E63" s="91">
        <v>3.6</v>
      </c>
      <c r="F63" s="20"/>
      <c r="I63" s="15">
        <v>40330</v>
      </c>
      <c r="J63" s="91">
        <v>104</v>
      </c>
      <c r="K63" s="91">
        <v>105.7</v>
      </c>
      <c r="M63" s="15">
        <v>40695</v>
      </c>
      <c r="N63" s="91">
        <v>3.8</v>
      </c>
      <c r="O63" s="91">
        <v>3.7</v>
      </c>
      <c r="P63" s="91">
        <v>3.8</v>
      </c>
    </row>
    <row r="64" spans="1:16" x14ac:dyDescent="0.2">
      <c r="A64" s="10">
        <v>40969</v>
      </c>
      <c r="B64" s="91">
        <v>111.5</v>
      </c>
      <c r="D64" s="91">
        <v>1</v>
      </c>
      <c r="E64" s="91">
        <v>3.6</v>
      </c>
      <c r="F64" s="20"/>
      <c r="I64" s="15">
        <v>40422</v>
      </c>
      <c r="J64" s="91">
        <v>105.2</v>
      </c>
      <c r="K64" s="91">
        <v>106.8</v>
      </c>
      <c r="M64" s="15">
        <v>40787</v>
      </c>
      <c r="N64" s="91">
        <v>3.7</v>
      </c>
      <c r="O64" s="91">
        <v>3.3</v>
      </c>
      <c r="P64" s="91">
        <v>3.6</v>
      </c>
    </row>
    <row r="65" spans="1:16" x14ac:dyDescent="0.2">
      <c r="A65" s="10">
        <v>41061</v>
      </c>
      <c r="B65" s="91">
        <v>112.5</v>
      </c>
      <c r="C65" s="5" t="s">
        <v>19</v>
      </c>
      <c r="D65" s="91">
        <v>0.9</v>
      </c>
      <c r="E65" s="91">
        <v>3.8</v>
      </c>
      <c r="F65" s="20"/>
      <c r="I65" s="15">
        <v>40513</v>
      </c>
      <c r="J65" s="91">
        <v>106.2</v>
      </c>
      <c r="K65" s="91">
        <v>107.8</v>
      </c>
      <c r="M65" s="15">
        <v>40878</v>
      </c>
      <c r="N65" s="91">
        <v>3.8</v>
      </c>
      <c r="O65" s="91">
        <v>3.2</v>
      </c>
      <c r="P65" s="91">
        <v>3.6</v>
      </c>
    </row>
    <row r="66" spans="1:16" x14ac:dyDescent="0.2">
      <c r="A66" s="10">
        <v>41153</v>
      </c>
      <c r="B66" s="91">
        <v>113.4</v>
      </c>
      <c r="D66" s="91">
        <v>0.8</v>
      </c>
      <c r="E66" s="91">
        <v>3.8</v>
      </c>
      <c r="F66" s="20"/>
      <c r="I66" s="15">
        <v>40603</v>
      </c>
      <c r="J66" s="91">
        <v>107.2</v>
      </c>
      <c r="K66" s="91">
        <v>108.7</v>
      </c>
      <c r="M66" s="15">
        <v>40969</v>
      </c>
      <c r="N66" s="91">
        <v>3.7</v>
      </c>
      <c r="O66" s="91">
        <v>3.1</v>
      </c>
      <c r="P66" s="91">
        <v>3.6</v>
      </c>
    </row>
    <row r="67" spans="1:16" x14ac:dyDescent="0.2">
      <c r="A67" s="10">
        <v>41244</v>
      </c>
      <c r="B67" s="91">
        <v>114.2</v>
      </c>
      <c r="D67" s="91">
        <v>0.7</v>
      </c>
      <c r="E67" s="91">
        <v>3.4</v>
      </c>
      <c r="F67" s="20"/>
      <c r="I67" s="15">
        <v>40695</v>
      </c>
      <c r="J67" s="91">
        <v>108</v>
      </c>
      <c r="K67" s="91">
        <v>109.6</v>
      </c>
      <c r="M67" s="15">
        <v>41061</v>
      </c>
      <c r="N67" s="91">
        <v>3.9</v>
      </c>
      <c r="O67" s="91">
        <v>3.3</v>
      </c>
      <c r="P67" s="91">
        <v>3.8</v>
      </c>
    </row>
    <row r="68" spans="1:16" x14ac:dyDescent="0.2">
      <c r="A68" s="10">
        <v>41334</v>
      </c>
      <c r="B68" s="91">
        <v>115</v>
      </c>
      <c r="D68" s="91">
        <v>0.7</v>
      </c>
      <c r="E68" s="91">
        <v>3.1</v>
      </c>
      <c r="F68" s="20"/>
      <c r="I68" s="15">
        <v>40787</v>
      </c>
      <c r="J68" s="91">
        <v>109.1</v>
      </c>
      <c r="K68" s="91">
        <v>110.3</v>
      </c>
      <c r="M68" s="15">
        <v>41153</v>
      </c>
      <c r="N68" s="91">
        <v>3.7</v>
      </c>
      <c r="O68" s="91">
        <v>3.4</v>
      </c>
      <c r="P68" s="91">
        <v>3.8</v>
      </c>
    </row>
    <row r="69" spans="1:16" x14ac:dyDescent="0.2">
      <c r="A69" s="10">
        <v>41426</v>
      </c>
      <c r="B69" s="91">
        <v>115.7</v>
      </c>
      <c r="C69" s="5" t="s">
        <v>25</v>
      </c>
      <c r="D69" s="91">
        <v>0.6</v>
      </c>
      <c r="E69" s="91">
        <v>2.8</v>
      </c>
      <c r="F69" s="20"/>
      <c r="I69" s="15">
        <v>40878</v>
      </c>
      <c r="J69" s="91">
        <v>110.2</v>
      </c>
      <c r="K69" s="91">
        <v>111.2</v>
      </c>
      <c r="M69" s="15">
        <v>41244</v>
      </c>
      <c r="N69" s="91">
        <v>3.4</v>
      </c>
      <c r="O69" s="91">
        <v>3.3</v>
      </c>
      <c r="P69" s="91">
        <v>3.4</v>
      </c>
    </row>
    <row r="70" spans="1:16" x14ac:dyDescent="0.2">
      <c r="A70" s="10">
        <v>41518</v>
      </c>
      <c r="B70" s="91">
        <v>116.4</v>
      </c>
      <c r="D70" s="91">
        <v>0.6</v>
      </c>
      <c r="E70" s="91">
        <v>2.6</v>
      </c>
      <c r="F70" s="20"/>
      <c r="I70" s="15">
        <v>40969</v>
      </c>
      <c r="J70" s="91">
        <v>111.2</v>
      </c>
      <c r="K70" s="91">
        <v>112.1</v>
      </c>
      <c r="M70" s="15">
        <v>41334</v>
      </c>
      <c r="N70" s="91">
        <v>3.2</v>
      </c>
      <c r="O70" s="91">
        <v>3.1</v>
      </c>
      <c r="P70" s="91">
        <v>3.1</v>
      </c>
    </row>
    <row r="71" spans="1:16" x14ac:dyDescent="0.2">
      <c r="A71" s="10">
        <v>41609</v>
      </c>
      <c r="B71" s="91">
        <v>117.2</v>
      </c>
      <c r="D71" s="91">
        <v>0.7</v>
      </c>
      <c r="E71" s="91">
        <v>2.6</v>
      </c>
      <c r="F71" s="20"/>
      <c r="I71" s="15">
        <v>41061</v>
      </c>
      <c r="J71" s="91">
        <v>112.2</v>
      </c>
      <c r="K71" s="91">
        <v>113.2</v>
      </c>
      <c r="M71" s="15">
        <v>41426</v>
      </c>
      <c r="N71" s="91">
        <v>3</v>
      </c>
      <c r="O71" s="91">
        <v>2.8</v>
      </c>
      <c r="P71" s="91">
        <v>2.8</v>
      </c>
    </row>
    <row r="72" spans="1:16" x14ac:dyDescent="0.2">
      <c r="A72" s="10">
        <v>41699</v>
      </c>
      <c r="B72" s="91">
        <v>118.1</v>
      </c>
      <c r="D72" s="91">
        <v>0.8</v>
      </c>
      <c r="E72" s="91">
        <v>2.7</v>
      </c>
      <c r="F72" s="20"/>
      <c r="I72" s="15">
        <v>41153</v>
      </c>
      <c r="J72" s="91">
        <v>113.1</v>
      </c>
      <c r="K72" s="91">
        <v>114.1</v>
      </c>
      <c r="M72" s="15">
        <v>41518</v>
      </c>
      <c r="N72" s="91">
        <v>2.8</v>
      </c>
      <c r="O72" s="91">
        <v>2.6</v>
      </c>
      <c r="P72" s="91">
        <v>2.6</v>
      </c>
    </row>
    <row r="73" spans="1:16" x14ac:dyDescent="0.2">
      <c r="A73" s="10">
        <v>41791</v>
      </c>
      <c r="B73" s="91">
        <v>118.7</v>
      </c>
      <c r="C73" s="5" t="s">
        <v>23</v>
      </c>
      <c r="D73" s="91">
        <v>0.5</v>
      </c>
      <c r="E73" s="91">
        <v>2.6</v>
      </c>
      <c r="F73" s="20"/>
      <c r="I73" s="15">
        <v>41244</v>
      </c>
      <c r="J73" s="91">
        <v>114</v>
      </c>
      <c r="K73" s="91">
        <v>114.9</v>
      </c>
      <c r="M73" s="15">
        <v>41609</v>
      </c>
      <c r="N73" s="91">
        <v>2.5</v>
      </c>
      <c r="O73" s="91">
        <v>2.7</v>
      </c>
      <c r="P73" s="91">
        <v>2.6</v>
      </c>
    </row>
    <row r="74" spans="1:16" x14ac:dyDescent="0.2">
      <c r="A74" s="10">
        <v>41883</v>
      </c>
      <c r="B74" s="91">
        <v>119.4</v>
      </c>
      <c r="D74" s="91">
        <v>0.6</v>
      </c>
      <c r="E74" s="91">
        <v>2.6</v>
      </c>
      <c r="F74" s="20"/>
      <c r="I74" s="15">
        <v>41334</v>
      </c>
      <c r="J74" s="91">
        <v>114.8</v>
      </c>
      <c r="K74" s="91">
        <v>115.6</v>
      </c>
      <c r="M74" s="15">
        <v>41699</v>
      </c>
      <c r="N74" s="91">
        <v>2.6</v>
      </c>
      <c r="O74" s="91">
        <v>2.9</v>
      </c>
      <c r="P74" s="91">
        <v>2.7</v>
      </c>
    </row>
    <row r="75" spans="1:16" x14ac:dyDescent="0.2">
      <c r="A75" s="10">
        <v>41974</v>
      </c>
      <c r="B75" s="91">
        <v>120.1</v>
      </c>
      <c r="D75" s="91">
        <v>0.6</v>
      </c>
      <c r="E75" s="91">
        <v>2.5</v>
      </c>
      <c r="F75" s="20"/>
      <c r="I75" s="15">
        <v>41426</v>
      </c>
      <c r="J75" s="91">
        <v>115.6</v>
      </c>
      <c r="K75" s="91">
        <v>116.4</v>
      </c>
      <c r="M75" s="15">
        <v>41791</v>
      </c>
      <c r="N75" s="91">
        <v>2.4</v>
      </c>
      <c r="O75" s="91">
        <v>2.8</v>
      </c>
      <c r="P75" s="91">
        <v>2.6</v>
      </c>
    </row>
    <row r="76" spans="1:16" x14ac:dyDescent="0.2">
      <c r="A76" s="10">
        <v>42064</v>
      </c>
      <c r="B76" s="91">
        <v>120.8</v>
      </c>
      <c r="D76" s="91">
        <v>0.6</v>
      </c>
      <c r="E76" s="91">
        <v>2.2999999999999998</v>
      </c>
      <c r="F76" s="20"/>
      <c r="I76" s="15">
        <v>41518</v>
      </c>
      <c r="J76" s="91">
        <v>116.3</v>
      </c>
      <c r="K76" s="91">
        <v>117.1</v>
      </c>
      <c r="M76" s="15">
        <v>41883</v>
      </c>
      <c r="N76" s="91">
        <v>2.4</v>
      </c>
      <c r="O76" s="91">
        <v>2.7</v>
      </c>
      <c r="P76" s="91">
        <v>2.6</v>
      </c>
    </row>
    <row r="77" spans="1:16" x14ac:dyDescent="0.2">
      <c r="A77" s="10">
        <v>42156</v>
      </c>
      <c r="B77" s="91">
        <v>121.4</v>
      </c>
      <c r="C77" s="5" t="s">
        <v>24</v>
      </c>
      <c r="D77" s="91">
        <v>0.5</v>
      </c>
      <c r="E77" s="91">
        <v>2.2999999999999998</v>
      </c>
      <c r="F77" s="20"/>
      <c r="I77" s="15">
        <v>41609</v>
      </c>
      <c r="J77" s="91">
        <v>116.9</v>
      </c>
      <c r="K77" s="91">
        <v>118</v>
      </c>
      <c r="M77" s="15">
        <v>41974</v>
      </c>
      <c r="N77" s="91">
        <v>2.5</v>
      </c>
      <c r="O77" s="91">
        <v>2.7</v>
      </c>
      <c r="P77" s="91">
        <v>2.5</v>
      </c>
    </row>
    <row r="78" spans="1:16" x14ac:dyDescent="0.2">
      <c r="A78" s="10">
        <v>42248</v>
      </c>
      <c r="B78" s="91">
        <v>122.1</v>
      </c>
      <c r="C78" s="5"/>
      <c r="D78" s="91">
        <v>0.6</v>
      </c>
      <c r="E78" s="91">
        <v>2.2999999999999998</v>
      </c>
      <c r="F78" s="20"/>
      <c r="I78" s="15">
        <v>41699</v>
      </c>
      <c r="J78" s="91">
        <v>117.8</v>
      </c>
      <c r="K78" s="91">
        <v>119</v>
      </c>
      <c r="M78" s="15">
        <v>42064</v>
      </c>
      <c r="N78" s="91">
        <v>2.2000000000000002</v>
      </c>
      <c r="O78" s="91">
        <v>2.5</v>
      </c>
      <c r="P78" s="91">
        <v>2.2999999999999998</v>
      </c>
    </row>
    <row r="79" spans="1:16" x14ac:dyDescent="0.2">
      <c r="A79" s="10">
        <v>42339</v>
      </c>
      <c r="B79" s="91">
        <v>122.7</v>
      </c>
      <c r="D79" s="91">
        <v>0.5</v>
      </c>
      <c r="E79" s="91">
        <v>2.2000000000000002</v>
      </c>
      <c r="F79" s="20"/>
      <c r="I79" s="15">
        <v>41791</v>
      </c>
      <c r="J79" s="91">
        <v>118.4</v>
      </c>
      <c r="K79" s="91">
        <v>119.7</v>
      </c>
      <c r="M79" s="15">
        <v>42156</v>
      </c>
      <c r="N79" s="91">
        <v>2.2000000000000002</v>
      </c>
      <c r="O79" s="91">
        <v>2.5</v>
      </c>
      <c r="P79" s="91">
        <v>2.2999999999999998</v>
      </c>
    </row>
    <row r="80" spans="1:16" x14ac:dyDescent="0.2">
      <c r="A80" s="10">
        <v>42430</v>
      </c>
      <c r="B80" s="91">
        <v>123.3</v>
      </c>
      <c r="D80" s="91">
        <v>0.5</v>
      </c>
      <c r="E80" s="91">
        <v>2.1</v>
      </c>
      <c r="F80" s="20"/>
      <c r="I80" s="15">
        <v>41883</v>
      </c>
      <c r="J80" s="91">
        <v>119.1</v>
      </c>
      <c r="K80" s="91">
        <v>120.3</v>
      </c>
      <c r="M80" s="15">
        <v>42248</v>
      </c>
      <c r="N80" s="91">
        <v>2.1</v>
      </c>
      <c r="O80" s="91">
        <v>2.7</v>
      </c>
      <c r="P80" s="91">
        <v>2.2999999999999998</v>
      </c>
    </row>
    <row r="81" spans="1:16" x14ac:dyDescent="0.2">
      <c r="A81" s="10">
        <v>42522</v>
      </c>
      <c r="B81" s="91">
        <v>123.9</v>
      </c>
      <c r="C81" s="5" t="s">
        <v>28</v>
      </c>
      <c r="D81" s="91">
        <v>0.5</v>
      </c>
      <c r="E81" s="91">
        <v>2.1</v>
      </c>
      <c r="F81" s="20"/>
      <c r="I81" s="15">
        <v>41974</v>
      </c>
      <c r="J81" s="91">
        <v>119.8</v>
      </c>
      <c r="K81" s="91">
        <v>121.2</v>
      </c>
      <c r="M81" s="15">
        <v>42339</v>
      </c>
      <c r="N81" s="91">
        <v>2</v>
      </c>
      <c r="O81" s="91">
        <v>2.6</v>
      </c>
      <c r="P81" s="91">
        <v>2.2000000000000002</v>
      </c>
    </row>
    <row r="82" spans="1:16" x14ac:dyDescent="0.2">
      <c r="A82" s="10">
        <v>42614</v>
      </c>
      <c r="B82" s="91">
        <v>124.4</v>
      </c>
      <c r="D82" s="91">
        <v>0.4</v>
      </c>
      <c r="E82" s="91">
        <v>1.9</v>
      </c>
      <c r="F82" s="20"/>
      <c r="I82" s="15">
        <v>42064</v>
      </c>
      <c r="J82" s="91">
        <v>120.4</v>
      </c>
      <c r="K82" s="91">
        <v>122</v>
      </c>
      <c r="M82" s="15">
        <v>42430</v>
      </c>
      <c r="N82" s="91">
        <v>2</v>
      </c>
      <c r="O82" s="91">
        <v>2.5</v>
      </c>
      <c r="P82" s="91">
        <v>2.1</v>
      </c>
    </row>
    <row r="83" spans="1:16" x14ac:dyDescent="0.2">
      <c r="A83" s="10">
        <v>42705</v>
      </c>
      <c r="B83" s="91">
        <v>125</v>
      </c>
      <c r="C83" s="5"/>
      <c r="D83" s="91">
        <v>0.5</v>
      </c>
      <c r="E83" s="91">
        <v>1.9</v>
      </c>
      <c r="F83" s="20"/>
      <c r="I83" s="15">
        <v>42156</v>
      </c>
      <c r="J83" s="91">
        <v>121</v>
      </c>
      <c r="K83" s="91">
        <v>122.7</v>
      </c>
      <c r="M83" s="15">
        <v>42522</v>
      </c>
      <c r="N83" s="91">
        <v>2</v>
      </c>
      <c r="O83" s="91">
        <v>2.4</v>
      </c>
      <c r="P83" s="91">
        <v>2.1</v>
      </c>
    </row>
    <row r="84" spans="1:16" x14ac:dyDescent="0.2">
      <c r="A84" s="10">
        <v>42795</v>
      </c>
      <c r="B84" s="91">
        <v>125.7</v>
      </c>
      <c r="D84" s="91">
        <v>0.6</v>
      </c>
      <c r="E84" s="91">
        <v>1.9</v>
      </c>
      <c r="F84" s="20"/>
      <c r="I84" s="15">
        <v>42248</v>
      </c>
      <c r="J84" s="91">
        <v>121.6</v>
      </c>
      <c r="K84" s="91">
        <v>123.6</v>
      </c>
      <c r="M84" s="15">
        <v>42614</v>
      </c>
      <c r="N84" s="91">
        <v>1.9</v>
      </c>
      <c r="O84" s="91">
        <v>2.2999999999999998</v>
      </c>
      <c r="P84" s="91">
        <v>1.9</v>
      </c>
    </row>
    <row r="85" spans="1:16" x14ac:dyDescent="0.2">
      <c r="A85" s="10">
        <v>42887</v>
      </c>
      <c r="B85" s="91">
        <v>126.3</v>
      </c>
      <c r="C85" s="5" t="s">
        <v>31</v>
      </c>
      <c r="D85" s="91">
        <v>0.5</v>
      </c>
      <c r="E85" s="91">
        <v>1.9</v>
      </c>
      <c r="F85" s="20"/>
      <c r="I85" s="15">
        <v>42339</v>
      </c>
      <c r="J85" s="91">
        <v>122.2</v>
      </c>
      <c r="K85" s="91">
        <v>124.3</v>
      </c>
      <c r="M85" s="15">
        <v>42705</v>
      </c>
      <c r="N85" s="91">
        <v>1.8</v>
      </c>
      <c r="O85" s="91">
        <v>2.2999999999999998</v>
      </c>
      <c r="P85" s="91">
        <v>1.9</v>
      </c>
    </row>
    <row r="86" spans="1:16" x14ac:dyDescent="0.2">
      <c r="A86" s="10">
        <v>42979</v>
      </c>
      <c r="B86" s="91">
        <v>126.9</v>
      </c>
      <c r="D86" s="91">
        <v>0.5</v>
      </c>
      <c r="E86" s="91">
        <v>2</v>
      </c>
      <c r="F86" s="20"/>
      <c r="I86" s="15">
        <v>42430</v>
      </c>
      <c r="J86" s="91">
        <v>122.8</v>
      </c>
      <c r="K86" s="91">
        <v>125</v>
      </c>
      <c r="M86" s="15">
        <v>42795</v>
      </c>
      <c r="N86" s="91">
        <v>1.8</v>
      </c>
      <c r="O86" s="91">
        <v>2.2999999999999998</v>
      </c>
      <c r="P86" s="91">
        <v>1.9</v>
      </c>
    </row>
    <row r="87" spans="1:16" x14ac:dyDescent="0.2">
      <c r="A87" s="10">
        <v>43070</v>
      </c>
      <c r="B87" s="91">
        <v>127.6</v>
      </c>
      <c r="D87" s="91">
        <v>0.6</v>
      </c>
      <c r="E87" s="91">
        <v>2.1</v>
      </c>
      <c r="F87" s="20"/>
      <c r="I87" s="15">
        <v>42522</v>
      </c>
      <c r="J87" s="91">
        <v>123.4</v>
      </c>
      <c r="K87" s="91">
        <v>125.6</v>
      </c>
      <c r="M87" s="15">
        <v>42887</v>
      </c>
      <c r="N87" s="91">
        <v>1.8</v>
      </c>
      <c r="O87" s="91">
        <v>2.5</v>
      </c>
      <c r="P87" s="91">
        <v>1.9</v>
      </c>
    </row>
    <row r="88" spans="1:16" x14ac:dyDescent="0.2">
      <c r="A88" s="10">
        <v>43160</v>
      </c>
      <c r="B88" s="91">
        <v>128.19999999999999</v>
      </c>
      <c r="D88" s="91">
        <v>0.5</v>
      </c>
      <c r="E88" s="91">
        <v>2</v>
      </c>
      <c r="F88" s="20"/>
      <c r="I88" s="15">
        <v>42614</v>
      </c>
      <c r="J88" s="91">
        <v>123.9</v>
      </c>
      <c r="K88" s="91">
        <v>126.4</v>
      </c>
      <c r="M88" s="15">
        <v>42979</v>
      </c>
      <c r="N88" s="91">
        <v>1.9</v>
      </c>
      <c r="O88" s="91">
        <v>2.4</v>
      </c>
      <c r="P88" s="91">
        <v>2</v>
      </c>
    </row>
    <row r="89" spans="1:16" x14ac:dyDescent="0.2">
      <c r="A89" s="10">
        <v>43252</v>
      </c>
      <c r="B89" s="91">
        <v>129</v>
      </c>
      <c r="D89" s="91">
        <v>0.6</v>
      </c>
      <c r="E89" s="91">
        <v>2.1</v>
      </c>
      <c r="F89" s="20"/>
      <c r="I89" s="15">
        <v>42705</v>
      </c>
      <c r="J89" s="91">
        <v>124.4</v>
      </c>
      <c r="K89" s="91">
        <v>127.2</v>
      </c>
      <c r="M89" s="15">
        <v>43070</v>
      </c>
      <c r="N89" s="91">
        <v>1.9</v>
      </c>
      <c r="O89" s="91">
        <v>2.4</v>
      </c>
      <c r="P89" s="91">
        <v>2.1</v>
      </c>
    </row>
    <row r="90" spans="1:16" x14ac:dyDescent="0.2">
      <c r="A90" s="10">
        <v>43344</v>
      </c>
      <c r="B90" s="91">
        <v>129.80000000000001</v>
      </c>
      <c r="D90" s="91">
        <v>0.6</v>
      </c>
      <c r="E90" s="91">
        <v>2.2999999999999998</v>
      </c>
      <c r="F90" s="20"/>
      <c r="I90" s="15">
        <v>42795</v>
      </c>
      <c r="J90" s="91">
        <v>125</v>
      </c>
      <c r="K90" s="91">
        <v>127.9</v>
      </c>
      <c r="M90" s="15">
        <v>43160</v>
      </c>
      <c r="N90" s="91">
        <v>1.9</v>
      </c>
      <c r="O90" s="91">
        <v>2.4</v>
      </c>
      <c r="P90" s="91">
        <v>2</v>
      </c>
    </row>
    <row r="91" spans="1:16" x14ac:dyDescent="0.2">
      <c r="A91" s="10">
        <v>43435</v>
      </c>
      <c r="B91" s="91">
        <v>130.6</v>
      </c>
      <c r="D91" s="91">
        <v>0.6</v>
      </c>
      <c r="E91" s="91">
        <v>2.4</v>
      </c>
      <c r="I91" s="15">
        <v>42887</v>
      </c>
      <c r="J91" s="91">
        <v>125.6</v>
      </c>
      <c r="K91" s="91">
        <v>128.69999999999999</v>
      </c>
      <c r="M91" s="15">
        <v>43252</v>
      </c>
      <c r="N91" s="91">
        <v>2.1</v>
      </c>
      <c r="O91" s="91">
        <v>2.2999999999999998</v>
      </c>
      <c r="P91" s="91">
        <v>2.1</v>
      </c>
    </row>
    <row r="92" spans="1:16" x14ac:dyDescent="0.2">
      <c r="A92" s="10">
        <v>43525</v>
      </c>
      <c r="B92" s="91">
        <v>131.19999999999999</v>
      </c>
      <c r="D92" s="91">
        <v>0.5</v>
      </c>
      <c r="E92" s="91">
        <v>2.2999999999999998</v>
      </c>
      <c r="I92" s="15">
        <v>42979</v>
      </c>
      <c r="J92" s="91">
        <v>126.2</v>
      </c>
      <c r="K92" s="91">
        <v>129.4</v>
      </c>
      <c r="M92" s="15">
        <v>43344</v>
      </c>
      <c r="N92" s="91">
        <v>2.1</v>
      </c>
      <c r="O92" s="91">
        <v>2.6</v>
      </c>
      <c r="P92" s="91">
        <v>2.2999999999999998</v>
      </c>
    </row>
    <row r="93" spans="1:16" x14ac:dyDescent="0.2">
      <c r="A93" s="10">
        <v>43617</v>
      </c>
      <c r="B93" s="91">
        <v>132</v>
      </c>
      <c r="D93" s="91">
        <v>0.6</v>
      </c>
      <c r="E93" s="91">
        <v>2.2999999999999998</v>
      </c>
      <c r="I93" s="15">
        <v>43070</v>
      </c>
      <c r="J93" s="91">
        <v>126.8</v>
      </c>
      <c r="K93" s="91">
        <v>130.19999999999999</v>
      </c>
      <c r="M93" s="15">
        <v>43435</v>
      </c>
      <c r="N93" s="91">
        <v>2.2999999999999998</v>
      </c>
      <c r="O93" s="91">
        <v>2.6</v>
      </c>
      <c r="P93" s="91">
        <v>2.4</v>
      </c>
    </row>
    <row r="94" spans="1:16" x14ac:dyDescent="0.2">
      <c r="A94" s="10">
        <v>43709</v>
      </c>
      <c r="B94" s="91">
        <v>132.69999999999999</v>
      </c>
      <c r="C94" s="70"/>
      <c r="D94" s="91">
        <v>0.5</v>
      </c>
      <c r="E94" s="91">
        <v>2.2000000000000002</v>
      </c>
      <c r="I94" s="15">
        <v>43160</v>
      </c>
      <c r="J94" s="91">
        <v>127.4</v>
      </c>
      <c r="K94" s="91">
        <v>131</v>
      </c>
      <c r="M94" s="15">
        <v>43525</v>
      </c>
      <c r="N94" s="91">
        <v>2.4</v>
      </c>
      <c r="O94" s="91">
        <v>2.4</v>
      </c>
      <c r="P94" s="91">
        <v>2.2999999999999998</v>
      </c>
    </row>
    <row r="95" spans="1:16" x14ac:dyDescent="0.2">
      <c r="A95" s="10">
        <v>43800</v>
      </c>
      <c r="B95" s="91">
        <v>133.4</v>
      </c>
      <c r="D95" s="91">
        <v>0.5</v>
      </c>
      <c r="E95" s="91">
        <v>2.1</v>
      </c>
      <c r="I95" s="15">
        <v>43252</v>
      </c>
      <c r="J95" s="91">
        <v>128.19999999999999</v>
      </c>
      <c r="K95" s="91">
        <v>131.69999999999999</v>
      </c>
      <c r="M95" s="15">
        <v>43617</v>
      </c>
      <c r="N95" s="91">
        <v>2.2999999999999998</v>
      </c>
      <c r="O95" s="91">
        <v>2.7</v>
      </c>
      <c r="P95" s="91">
        <v>2.2999999999999998</v>
      </c>
    </row>
    <row r="96" spans="1:16" x14ac:dyDescent="0.2">
      <c r="A96" s="10">
        <v>43891</v>
      </c>
      <c r="B96" s="91">
        <v>134.1</v>
      </c>
      <c r="D96" s="91">
        <v>0.5</v>
      </c>
      <c r="E96" s="91">
        <v>2.2000000000000002</v>
      </c>
      <c r="I96" s="15">
        <v>43344</v>
      </c>
      <c r="J96" s="91">
        <v>128.9</v>
      </c>
      <c r="K96" s="91">
        <v>132.69999999999999</v>
      </c>
      <c r="M96" s="15">
        <v>43709</v>
      </c>
      <c r="N96" s="91">
        <v>2.2000000000000002</v>
      </c>
      <c r="O96" s="91">
        <v>2.4</v>
      </c>
      <c r="P96" s="91">
        <v>2.2000000000000002</v>
      </c>
    </row>
    <row r="97" spans="1:16" x14ac:dyDescent="0.2">
      <c r="A97" s="10">
        <v>43983</v>
      </c>
      <c r="B97" s="91">
        <v>134.4</v>
      </c>
      <c r="C97" s="70"/>
      <c r="D97" s="91">
        <v>0.2</v>
      </c>
      <c r="E97" s="91">
        <v>1.8</v>
      </c>
      <c r="I97" s="15">
        <v>43435</v>
      </c>
      <c r="J97" s="91">
        <v>129.69999999999999</v>
      </c>
      <c r="K97" s="91">
        <v>133.6</v>
      </c>
      <c r="M97" s="15">
        <v>43800</v>
      </c>
      <c r="N97" s="91">
        <v>2.2000000000000002</v>
      </c>
      <c r="O97" s="91">
        <v>2.2000000000000002</v>
      </c>
      <c r="P97" s="91">
        <v>2.1</v>
      </c>
    </row>
    <row r="98" spans="1:16" x14ac:dyDescent="0.2">
      <c r="A98" s="10">
        <v>44075</v>
      </c>
      <c r="B98" s="91">
        <v>134.5</v>
      </c>
      <c r="C98" s="89"/>
      <c r="D98" s="91">
        <v>0.1</v>
      </c>
      <c r="E98" s="91">
        <v>1.4</v>
      </c>
      <c r="I98" s="15">
        <v>43525</v>
      </c>
      <c r="J98" s="91">
        <v>130.4</v>
      </c>
      <c r="K98" s="91">
        <v>134.1</v>
      </c>
      <c r="M98" s="15">
        <v>43891</v>
      </c>
      <c r="N98" s="91">
        <v>2.1</v>
      </c>
      <c r="O98" s="91">
        <v>2.4</v>
      </c>
      <c r="P98" s="91">
        <v>2.2000000000000002</v>
      </c>
    </row>
    <row r="99" spans="1:16" x14ac:dyDescent="0.2">
      <c r="A99" s="10">
        <v>44166</v>
      </c>
      <c r="B99" s="91">
        <v>135.30000000000001</v>
      </c>
      <c r="C99" s="89"/>
      <c r="D99" s="91">
        <v>0.6</v>
      </c>
      <c r="E99" s="91">
        <v>1.4</v>
      </c>
      <c r="I99" s="15">
        <v>43617</v>
      </c>
      <c r="J99" s="91">
        <v>131.1</v>
      </c>
      <c r="K99" s="91">
        <v>135.19999999999999</v>
      </c>
      <c r="M99" s="15">
        <v>43983</v>
      </c>
      <c r="N99" s="91">
        <v>1.7</v>
      </c>
      <c r="O99" s="91">
        <v>2.1</v>
      </c>
      <c r="P99" s="91">
        <v>1.8</v>
      </c>
    </row>
    <row r="100" spans="1:16" x14ac:dyDescent="0.2">
      <c r="A100" s="10">
        <v>44256</v>
      </c>
      <c r="B100" s="91">
        <v>136.1</v>
      </c>
      <c r="C100" s="90"/>
      <c r="D100" s="91">
        <v>0.6</v>
      </c>
      <c r="E100" s="91">
        <v>1.5</v>
      </c>
      <c r="I100" s="15">
        <v>43709</v>
      </c>
      <c r="J100" s="91">
        <v>131.80000000000001</v>
      </c>
      <c r="K100" s="91">
        <v>135.9</v>
      </c>
      <c r="M100" s="15">
        <v>44075</v>
      </c>
      <c r="N100" s="91">
        <v>1.2</v>
      </c>
      <c r="O100" s="91">
        <v>1.8</v>
      </c>
      <c r="P100" s="91">
        <v>1.4</v>
      </c>
    </row>
    <row r="101" spans="1:16" x14ac:dyDescent="0.2">
      <c r="A101" s="10">
        <v>44348</v>
      </c>
      <c r="B101" s="91">
        <v>136.69999999999999</v>
      </c>
      <c r="D101" s="91">
        <v>0.4</v>
      </c>
      <c r="E101" s="91">
        <v>1.7</v>
      </c>
      <c r="I101" s="15">
        <v>43800</v>
      </c>
      <c r="J101" s="91">
        <v>132.5</v>
      </c>
      <c r="K101" s="91">
        <v>136.5</v>
      </c>
      <c r="M101" s="10">
        <v>44166</v>
      </c>
      <c r="N101" s="91">
        <v>1.4</v>
      </c>
      <c r="O101" s="91">
        <v>1.6</v>
      </c>
      <c r="P101" s="91">
        <v>1.4</v>
      </c>
    </row>
    <row r="102" spans="1:16" x14ac:dyDescent="0.2">
      <c r="A102" s="10">
        <v>44440</v>
      </c>
      <c r="B102" s="91">
        <v>137.5</v>
      </c>
      <c r="D102" s="91">
        <v>0.6</v>
      </c>
      <c r="E102" s="91">
        <v>2.2000000000000002</v>
      </c>
      <c r="I102" s="15">
        <v>43891</v>
      </c>
      <c r="J102" s="91">
        <v>133.19999999999999</v>
      </c>
      <c r="K102" s="91">
        <v>137.30000000000001</v>
      </c>
      <c r="M102" s="10">
        <v>44256</v>
      </c>
      <c r="N102" s="91">
        <v>1.4</v>
      </c>
      <c r="O102" s="91">
        <v>1.5</v>
      </c>
      <c r="P102" s="91">
        <v>1.5</v>
      </c>
    </row>
    <row r="103" spans="1:16" x14ac:dyDescent="0.2">
      <c r="A103" s="10">
        <v>44531</v>
      </c>
      <c r="B103" s="97">
        <v>138.4</v>
      </c>
      <c r="C103" s="70"/>
      <c r="D103" s="97">
        <v>0.7</v>
      </c>
      <c r="E103" s="97">
        <v>2.2999999999999998</v>
      </c>
      <c r="I103" s="15">
        <v>43983</v>
      </c>
      <c r="J103" s="91">
        <v>133.30000000000001</v>
      </c>
      <c r="K103" s="91">
        <v>138</v>
      </c>
      <c r="M103" s="10">
        <v>44348</v>
      </c>
      <c r="N103" s="91">
        <v>1.9</v>
      </c>
      <c r="O103" s="91">
        <v>1.3</v>
      </c>
      <c r="P103" s="91">
        <v>1.7</v>
      </c>
    </row>
    <row r="104" spans="1:16" x14ac:dyDescent="0.2">
      <c r="A104" s="10">
        <v>44621</v>
      </c>
      <c r="B104" s="97">
        <v>139.30000000000001</v>
      </c>
      <c r="C104" s="70"/>
      <c r="D104" s="97">
        <v>0.7</v>
      </c>
      <c r="E104" s="97">
        <v>2.4</v>
      </c>
      <c r="I104" s="15">
        <v>44075</v>
      </c>
      <c r="J104" s="91">
        <v>133.4</v>
      </c>
      <c r="K104" s="91">
        <v>138.4</v>
      </c>
      <c r="M104" s="15">
        <v>44440</v>
      </c>
      <c r="N104" s="91">
        <v>2.4</v>
      </c>
      <c r="O104" s="91">
        <v>1.6</v>
      </c>
      <c r="P104" s="91">
        <v>2.2000000000000002</v>
      </c>
    </row>
    <row r="105" spans="1:16" x14ac:dyDescent="0.2">
      <c r="A105" s="10">
        <v>44713</v>
      </c>
      <c r="I105" s="10">
        <v>44166</v>
      </c>
      <c r="J105" s="91">
        <v>134.30000000000001</v>
      </c>
      <c r="K105" s="91">
        <v>138.69999999999999</v>
      </c>
      <c r="M105" s="15">
        <v>44531</v>
      </c>
      <c r="N105" s="97">
        <v>2.4</v>
      </c>
      <c r="O105" s="97">
        <v>2.1</v>
      </c>
      <c r="P105" s="97">
        <v>2.2999999999999998</v>
      </c>
    </row>
    <row r="106" spans="1:16" x14ac:dyDescent="0.2">
      <c r="I106" s="10">
        <v>44256</v>
      </c>
      <c r="J106" s="91">
        <v>135.1</v>
      </c>
      <c r="K106" s="91">
        <v>139.30000000000001</v>
      </c>
      <c r="M106" s="10">
        <v>44621</v>
      </c>
      <c r="N106" s="97">
        <v>2.4</v>
      </c>
      <c r="O106" s="97">
        <v>2.2000000000000002</v>
      </c>
      <c r="P106" s="97">
        <v>2.4</v>
      </c>
    </row>
    <row r="107" spans="1:16" x14ac:dyDescent="0.2">
      <c r="I107" s="10">
        <v>44348</v>
      </c>
      <c r="J107" s="91">
        <v>135.80000000000001</v>
      </c>
      <c r="K107" s="91">
        <v>139.80000000000001</v>
      </c>
      <c r="M107" s="10">
        <v>44713</v>
      </c>
    </row>
    <row r="108" spans="1:16" x14ac:dyDescent="0.2">
      <c r="I108" s="15">
        <v>44440</v>
      </c>
      <c r="J108" s="91">
        <v>136.6</v>
      </c>
      <c r="K108" s="91">
        <v>140.6</v>
      </c>
    </row>
    <row r="109" spans="1:16" x14ac:dyDescent="0.2">
      <c r="I109" s="15">
        <v>44531</v>
      </c>
      <c r="J109" s="92">
        <v>137.5</v>
      </c>
      <c r="K109" s="92">
        <v>141.6</v>
      </c>
    </row>
    <row r="110" spans="1:16" x14ac:dyDescent="0.2">
      <c r="I110" s="15">
        <v>44621</v>
      </c>
      <c r="J110" s="92">
        <v>138.4</v>
      </c>
      <c r="K110" s="92">
        <v>142.4</v>
      </c>
    </row>
  </sheetData>
  <mergeCells count="2">
    <mergeCell ref="N1:P1"/>
    <mergeCell ref="D1:E1"/>
  </mergeCells>
  <phoneticPr fontId="15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4"/>
  <sheetViews>
    <sheetView topLeftCell="A49" workbookViewId="0">
      <selection activeCell="F6" sqref="F6:G93"/>
    </sheetView>
  </sheetViews>
  <sheetFormatPr defaultRowHeight="12.75" x14ac:dyDescent="0.2"/>
  <cols>
    <col min="2" max="2" width="14.42578125" customWidth="1"/>
  </cols>
  <sheetData>
    <row r="1" spans="1:13" ht="18" x14ac:dyDescent="0.25">
      <c r="A1" s="51" t="s">
        <v>63</v>
      </c>
      <c r="B1" s="51"/>
    </row>
    <row r="2" spans="1:13" ht="18" x14ac:dyDescent="0.25">
      <c r="A2" s="52" t="s">
        <v>29</v>
      </c>
      <c r="B2" s="51"/>
    </row>
    <row r="3" spans="1:13" x14ac:dyDescent="0.2">
      <c r="H3" s="55" t="s">
        <v>63</v>
      </c>
      <c r="I3" s="55"/>
      <c r="K3" s="55"/>
      <c r="M3" s="55"/>
    </row>
    <row r="4" spans="1:13" ht="157.5" x14ac:dyDescent="0.2">
      <c r="B4" s="53" t="s">
        <v>27</v>
      </c>
      <c r="C4" s="54" t="s">
        <v>41</v>
      </c>
      <c r="D4" s="54" t="s">
        <v>45</v>
      </c>
      <c r="F4" s="55" t="s">
        <v>64</v>
      </c>
      <c r="H4" s="53" t="s">
        <v>27</v>
      </c>
      <c r="I4" s="53" t="s">
        <v>27</v>
      </c>
      <c r="J4" s="54" t="s">
        <v>41</v>
      </c>
      <c r="K4" s="53" t="s">
        <v>27</v>
      </c>
      <c r="L4" s="54" t="s">
        <v>45</v>
      </c>
      <c r="M4" s="53" t="s">
        <v>27</v>
      </c>
    </row>
    <row r="5" spans="1:13" ht="38.25" x14ac:dyDescent="0.2">
      <c r="A5" s="2"/>
      <c r="B5" s="50" t="s">
        <v>26</v>
      </c>
      <c r="C5" s="24" t="s">
        <v>44</v>
      </c>
      <c r="D5" s="24" t="s">
        <v>46</v>
      </c>
      <c r="I5" s="59" t="s">
        <v>65</v>
      </c>
      <c r="K5" s="59" t="s">
        <v>65</v>
      </c>
      <c r="M5" s="59" t="s">
        <v>65</v>
      </c>
    </row>
    <row r="6" spans="1:13" ht="15" x14ac:dyDescent="0.25">
      <c r="A6" s="10">
        <v>35674</v>
      </c>
      <c r="B6" s="63">
        <v>66.7</v>
      </c>
      <c r="C6" s="63">
        <v>67.3</v>
      </c>
      <c r="D6" s="63">
        <v>64.8</v>
      </c>
      <c r="F6" s="56">
        <v>35674</v>
      </c>
      <c r="G6" s="64">
        <v>66.599999999999994</v>
      </c>
      <c r="H6" s="58">
        <f>B6*($G$93/G6)</f>
        <v>114.97237237237238</v>
      </c>
      <c r="I6" s="58"/>
      <c r="J6" s="58">
        <f>C6*$G$93/G6</f>
        <v>116.0066066066066</v>
      </c>
      <c r="K6" s="58"/>
      <c r="L6" s="58">
        <f>D6*$G$93/G6</f>
        <v>111.6972972972973</v>
      </c>
      <c r="M6" s="58"/>
    </row>
    <row r="7" spans="1:13" ht="15" x14ac:dyDescent="0.25">
      <c r="A7" s="10">
        <v>35765</v>
      </c>
      <c r="B7" s="63">
        <v>67.2</v>
      </c>
      <c r="C7" s="63">
        <v>67.900000000000006</v>
      </c>
      <c r="D7" s="63">
        <v>65.3</v>
      </c>
      <c r="F7" s="56">
        <v>35765</v>
      </c>
      <c r="G7" s="64">
        <v>66.8</v>
      </c>
      <c r="H7" s="58">
        <f t="shared" ref="H7:H70" si="0">B7*($G$93/G7)</f>
        <v>115.48742514970061</v>
      </c>
      <c r="I7" s="58"/>
      <c r="J7" s="58">
        <f t="shared" ref="J7:J70" si="1">C7*$G$93/G7</f>
        <v>116.69041916167666</v>
      </c>
      <c r="K7" s="58"/>
      <c r="L7" s="58">
        <f t="shared" ref="L7:L70" si="2">D7*$G$93/G7</f>
        <v>112.22215568862275</v>
      </c>
      <c r="M7" s="58"/>
    </row>
    <row r="8" spans="1:13" ht="15" x14ac:dyDescent="0.25">
      <c r="A8" s="10">
        <v>35855</v>
      </c>
      <c r="B8" s="63">
        <v>67.8</v>
      </c>
      <c r="C8" s="63">
        <v>68.5</v>
      </c>
      <c r="D8" s="63">
        <v>65.8</v>
      </c>
      <c r="F8" s="56">
        <v>35855</v>
      </c>
      <c r="G8" s="64">
        <v>67</v>
      </c>
      <c r="H8" s="58">
        <f t="shared" si="0"/>
        <v>116.1707462686567</v>
      </c>
      <c r="I8" s="58"/>
      <c r="J8" s="58">
        <f t="shared" si="1"/>
        <v>117.37014925373134</v>
      </c>
      <c r="K8" s="58"/>
      <c r="L8" s="58">
        <f t="shared" si="2"/>
        <v>112.74388059701491</v>
      </c>
      <c r="M8" s="58"/>
    </row>
    <row r="9" spans="1:13" ht="15" x14ac:dyDescent="0.25">
      <c r="A9" s="10">
        <v>35947</v>
      </c>
      <c r="B9" s="63">
        <v>68.3</v>
      </c>
      <c r="C9" s="63">
        <v>69</v>
      </c>
      <c r="D9" s="63">
        <v>66.400000000000006</v>
      </c>
      <c r="F9" s="56">
        <v>35947</v>
      </c>
      <c r="G9" s="64">
        <v>67.400000000000006</v>
      </c>
      <c r="H9" s="58">
        <f t="shared" si="0"/>
        <v>116.33293768545992</v>
      </c>
      <c r="I9" s="58"/>
      <c r="J9" s="58">
        <f t="shared" si="1"/>
        <v>117.52522255192878</v>
      </c>
      <c r="K9" s="58"/>
      <c r="L9" s="58">
        <f t="shared" si="2"/>
        <v>113.09673590504451</v>
      </c>
      <c r="M9" s="58"/>
    </row>
    <row r="10" spans="1:13" ht="15" x14ac:dyDescent="0.25">
      <c r="A10" s="10">
        <v>36039</v>
      </c>
      <c r="B10" s="63">
        <v>68.8</v>
      </c>
      <c r="C10" s="63">
        <v>69.400000000000006</v>
      </c>
      <c r="D10" s="63">
        <v>67</v>
      </c>
      <c r="F10" s="56">
        <v>36039</v>
      </c>
      <c r="G10" s="64">
        <v>67.5</v>
      </c>
      <c r="H10" s="58">
        <f t="shared" si="0"/>
        <v>117.01096296296295</v>
      </c>
      <c r="I10" s="58">
        <f>(H10-H6)/H6*100</f>
        <v>1.7731134432783453</v>
      </c>
      <c r="J10" s="58">
        <f t="shared" si="1"/>
        <v>118.03140740740741</v>
      </c>
      <c r="K10" s="58">
        <f>(J10-J6)/J6*100</f>
        <v>1.7454185240218083</v>
      </c>
      <c r="L10" s="58">
        <f t="shared" si="2"/>
        <v>113.94962962962963</v>
      </c>
      <c r="M10" s="58">
        <f>(L10-L6)/L6*100</f>
        <v>2.0164609053497919</v>
      </c>
    </row>
    <row r="11" spans="1:13" ht="15" x14ac:dyDescent="0.25">
      <c r="A11" s="10">
        <v>36130</v>
      </c>
      <c r="B11" s="63">
        <v>69.400000000000006</v>
      </c>
      <c r="C11" s="63">
        <v>69.900000000000006</v>
      </c>
      <c r="D11" s="63">
        <v>67.7</v>
      </c>
      <c r="F11" s="56">
        <v>36130</v>
      </c>
      <c r="G11" s="64">
        <v>67.8</v>
      </c>
      <c r="H11" s="58">
        <f t="shared" si="0"/>
        <v>117.50914454277287</v>
      </c>
      <c r="I11" s="58">
        <f t="shared" ref="I11:K74" si="3">(H11-H7)/H7*100</f>
        <v>1.7505969939598236</v>
      </c>
      <c r="J11" s="58">
        <f t="shared" si="1"/>
        <v>118.35575221238939</v>
      </c>
      <c r="K11" s="58">
        <f t="shared" si="3"/>
        <v>1.4271377741863995</v>
      </c>
      <c r="L11" s="58">
        <f t="shared" si="2"/>
        <v>114.6306784660767</v>
      </c>
      <c r="M11" s="58">
        <f t="shared" ref="M11" si="4">(L11-L7)/L7*100</f>
        <v>2.1462096879842179</v>
      </c>
    </row>
    <row r="12" spans="1:13" ht="15" x14ac:dyDescent="0.25">
      <c r="A12" s="10">
        <v>36220</v>
      </c>
      <c r="B12" s="63">
        <v>69.900000000000006</v>
      </c>
      <c r="C12" s="63">
        <v>70.400000000000006</v>
      </c>
      <c r="D12" s="63">
        <v>68.400000000000006</v>
      </c>
      <c r="F12" s="56">
        <v>36220</v>
      </c>
      <c r="G12" s="64">
        <v>67.8</v>
      </c>
      <c r="H12" s="58">
        <f t="shared" si="0"/>
        <v>118.3557522123894</v>
      </c>
      <c r="I12" s="58">
        <f t="shared" si="3"/>
        <v>1.8808572845694351</v>
      </c>
      <c r="J12" s="58">
        <f t="shared" si="1"/>
        <v>119.20235988200591</v>
      </c>
      <c r="K12" s="58">
        <f t="shared" si="3"/>
        <v>1.5610533341946127</v>
      </c>
      <c r="L12" s="58">
        <f t="shared" si="2"/>
        <v>115.81592920353984</v>
      </c>
      <c r="M12" s="58">
        <f t="shared" ref="M12" si="5">(L12-L8)/L8*100</f>
        <v>2.7248029695779943</v>
      </c>
    </row>
    <row r="13" spans="1:13" ht="15" x14ac:dyDescent="0.25">
      <c r="A13" s="10">
        <v>36312</v>
      </c>
      <c r="B13" s="63">
        <v>70.400000000000006</v>
      </c>
      <c r="C13" s="63">
        <v>70.900000000000006</v>
      </c>
      <c r="D13" s="63">
        <v>69</v>
      </c>
      <c r="F13" s="56">
        <v>36312</v>
      </c>
      <c r="G13" s="64">
        <v>68.099999999999994</v>
      </c>
      <c r="H13" s="58">
        <f t="shared" si="0"/>
        <v>118.67723935389135</v>
      </c>
      <c r="I13" s="58">
        <f t="shared" si="3"/>
        <v>2.0151658808530493</v>
      </c>
      <c r="J13" s="58">
        <f t="shared" si="1"/>
        <v>119.52011747430251</v>
      </c>
      <c r="K13" s="58">
        <f t="shared" si="3"/>
        <v>1.6974185447658121</v>
      </c>
      <c r="L13" s="58">
        <f t="shared" si="2"/>
        <v>116.31718061674009</v>
      </c>
      <c r="M13" s="58">
        <f t="shared" ref="M13" si="6">(L13-L9)/L9*100</f>
        <v>2.8475134016241173</v>
      </c>
    </row>
    <row r="14" spans="1:13" ht="15" x14ac:dyDescent="0.25">
      <c r="A14" s="10">
        <v>36404</v>
      </c>
      <c r="B14" s="63">
        <v>70.900000000000006</v>
      </c>
      <c r="C14" s="63">
        <v>71.400000000000006</v>
      </c>
      <c r="D14" s="63">
        <v>69.400000000000006</v>
      </c>
      <c r="F14" s="56">
        <v>36404</v>
      </c>
      <c r="G14" s="64">
        <v>68.7</v>
      </c>
      <c r="H14" s="58">
        <f t="shared" si="0"/>
        <v>118.47627365356624</v>
      </c>
      <c r="I14" s="58">
        <f t="shared" si="3"/>
        <v>1.2522849598862786</v>
      </c>
      <c r="J14" s="58">
        <f t="shared" si="1"/>
        <v>119.31179039301311</v>
      </c>
      <c r="K14" s="58">
        <f t="shared" si="3"/>
        <v>1.0847815964662839</v>
      </c>
      <c r="L14" s="58">
        <f t="shared" si="2"/>
        <v>115.96972343522563</v>
      </c>
      <c r="M14" s="58">
        <f t="shared" ref="M14" si="7">(L14-L10)/L10*100</f>
        <v>1.7727954115883606</v>
      </c>
    </row>
    <row r="15" spans="1:13" ht="15" x14ac:dyDescent="0.25">
      <c r="A15" s="10">
        <v>36495</v>
      </c>
      <c r="B15" s="63">
        <v>71.400000000000006</v>
      </c>
      <c r="C15" s="63">
        <v>71.900000000000006</v>
      </c>
      <c r="D15" s="63">
        <v>69.8</v>
      </c>
      <c r="F15" s="56">
        <v>36495</v>
      </c>
      <c r="G15" s="64">
        <v>69.099999999999994</v>
      </c>
      <c r="H15" s="58">
        <f t="shared" si="0"/>
        <v>118.62112879884228</v>
      </c>
      <c r="I15" s="58">
        <f t="shared" si="3"/>
        <v>0.9462959333047033</v>
      </c>
      <c r="J15" s="58">
        <f t="shared" si="1"/>
        <v>119.45180897250364</v>
      </c>
      <c r="K15" s="58">
        <f t="shared" si="3"/>
        <v>0.92606970056459748</v>
      </c>
      <c r="L15" s="58">
        <f t="shared" si="2"/>
        <v>115.9629522431259</v>
      </c>
      <c r="M15" s="58">
        <f t="shared" ref="M15" si="8">(L15-L11)/L11*100</f>
        <v>1.1622314330482331</v>
      </c>
    </row>
    <row r="16" spans="1:13" ht="15" x14ac:dyDescent="0.25">
      <c r="A16" s="10">
        <v>36586</v>
      </c>
      <c r="B16" s="63">
        <v>71.900000000000006</v>
      </c>
      <c r="C16" s="63">
        <v>72.400000000000006</v>
      </c>
      <c r="D16" s="63">
        <v>70.3</v>
      </c>
      <c r="F16" s="56">
        <v>36586</v>
      </c>
      <c r="G16" s="64">
        <v>69.7</v>
      </c>
      <c r="H16" s="58">
        <f t="shared" si="0"/>
        <v>118.4235294117647</v>
      </c>
      <c r="I16" s="58">
        <f t="shared" si="3"/>
        <v>5.7265657231153087E-2</v>
      </c>
      <c r="J16" s="58">
        <f t="shared" si="1"/>
        <v>119.24705882352941</v>
      </c>
      <c r="K16" s="58">
        <f t="shared" si="3"/>
        <v>3.7498369636098212E-2</v>
      </c>
      <c r="L16" s="58">
        <f t="shared" si="2"/>
        <v>115.78823529411764</v>
      </c>
      <c r="M16" s="58">
        <f t="shared" ref="M16" si="9">(L16-L12)/L12*100</f>
        <v>-2.3912003825939037E-2</v>
      </c>
    </row>
    <row r="17" spans="1:13" ht="15" x14ac:dyDescent="0.25">
      <c r="A17" s="10">
        <v>36678</v>
      </c>
      <c r="B17" s="63">
        <v>72.5</v>
      </c>
      <c r="C17" s="63">
        <v>73</v>
      </c>
      <c r="D17" s="63">
        <v>70.8</v>
      </c>
      <c r="F17" s="56">
        <v>36678</v>
      </c>
      <c r="G17" s="64">
        <v>70.2</v>
      </c>
      <c r="H17" s="58">
        <f t="shared" si="0"/>
        <v>118.56125356125355</v>
      </c>
      <c r="I17" s="58">
        <f t="shared" si="3"/>
        <v>-9.7732128982150834E-2</v>
      </c>
      <c r="J17" s="58">
        <f t="shared" si="1"/>
        <v>119.37891737891736</v>
      </c>
      <c r="K17" s="58">
        <f t="shared" si="3"/>
        <v>-0.11813918725063458</v>
      </c>
      <c r="L17" s="58">
        <f t="shared" si="2"/>
        <v>115.78119658119657</v>
      </c>
      <c r="M17" s="58">
        <f t="shared" ref="M17" si="10">(L17-L13)/L13*100</f>
        <v>-0.46079524340395123</v>
      </c>
    </row>
    <row r="18" spans="1:13" ht="15" x14ac:dyDescent="0.25">
      <c r="A18" s="10">
        <v>36770</v>
      </c>
      <c r="B18" s="63">
        <v>73.099999999999994</v>
      </c>
      <c r="C18" s="63">
        <v>73.7</v>
      </c>
      <c r="D18" s="63">
        <v>71.400000000000006</v>
      </c>
      <c r="F18" s="56">
        <v>36770</v>
      </c>
      <c r="G18" s="64">
        <v>72.900000000000006</v>
      </c>
      <c r="H18" s="58">
        <f t="shared" si="0"/>
        <v>115.11495198902604</v>
      </c>
      <c r="I18" s="58">
        <f t="shared" si="3"/>
        <v>-2.8371264227713331</v>
      </c>
      <c r="J18" s="58">
        <f t="shared" si="1"/>
        <v>116.05980795610425</v>
      </c>
      <c r="K18" s="58">
        <f t="shared" si="3"/>
        <v>-2.7256169957695118</v>
      </c>
      <c r="L18" s="58">
        <f t="shared" si="2"/>
        <v>112.43786008230454</v>
      </c>
      <c r="M18" s="58">
        <f t="shared" ref="M18" si="11">(L18-L14)/L14*100</f>
        <v>-3.0455046785498276</v>
      </c>
    </row>
    <row r="19" spans="1:13" ht="15" x14ac:dyDescent="0.25">
      <c r="A19" s="10">
        <v>36861</v>
      </c>
      <c r="B19" s="63">
        <v>73.8</v>
      </c>
      <c r="C19" s="63">
        <v>74.400000000000006</v>
      </c>
      <c r="D19" s="63">
        <v>72.099999999999994</v>
      </c>
      <c r="F19" s="56">
        <v>36861</v>
      </c>
      <c r="G19" s="64">
        <v>73.099999999999994</v>
      </c>
      <c r="H19" s="58">
        <f t="shared" si="0"/>
        <v>115.89931600547196</v>
      </c>
      <c r="I19" s="58">
        <f t="shared" si="3"/>
        <v>-2.2945429881939239</v>
      </c>
      <c r="J19" s="58">
        <f t="shared" si="1"/>
        <v>116.84158686730508</v>
      </c>
      <c r="K19" s="58">
        <f t="shared" si="3"/>
        <v>-2.1851674977977109</v>
      </c>
      <c r="L19" s="58">
        <f t="shared" si="2"/>
        <v>113.2295485636115</v>
      </c>
      <c r="M19" s="58">
        <f t="shared" ref="M19" si="12">(L19-L15)/L15*100</f>
        <v>-2.3571352976453976</v>
      </c>
    </row>
    <row r="20" spans="1:13" ht="15" x14ac:dyDescent="0.25">
      <c r="A20" s="10">
        <v>36951</v>
      </c>
      <c r="B20" s="63">
        <v>74.5</v>
      </c>
      <c r="C20" s="63">
        <v>75</v>
      </c>
      <c r="D20" s="63">
        <v>72.8</v>
      </c>
      <c r="F20" s="56">
        <v>36951</v>
      </c>
      <c r="G20" s="64">
        <v>73.900000000000006</v>
      </c>
      <c r="H20" s="58">
        <f t="shared" si="0"/>
        <v>115.73207036535858</v>
      </c>
      <c r="I20" s="58">
        <f t="shared" si="3"/>
        <v>-2.2727401047538298</v>
      </c>
      <c r="J20" s="58">
        <f t="shared" si="1"/>
        <v>116.50879566982408</v>
      </c>
      <c r="K20" s="58">
        <f t="shared" si="3"/>
        <v>-2.2962940811459482</v>
      </c>
      <c r="L20" s="58">
        <f t="shared" si="2"/>
        <v>113.09120433017588</v>
      </c>
      <c r="M20" s="58">
        <f t="shared" ref="M20" si="13">(L20-L16)/L16*100</f>
        <v>-2.3292789263874143</v>
      </c>
    </row>
    <row r="21" spans="1:13" ht="15" x14ac:dyDescent="0.25">
      <c r="A21" s="10">
        <v>37043</v>
      </c>
      <c r="B21" s="63">
        <v>75.099999999999994</v>
      </c>
      <c r="C21" s="63">
        <v>75.7</v>
      </c>
      <c r="D21" s="63">
        <v>73.5</v>
      </c>
      <c r="F21" s="56">
        <v>37043</v>
      </c>
      <c r="G21" s="64">
        <v>74.5</v>
      </c>
      <c r="H21" s="58">
        <f t="shared" si="0"/>
        <v>115.72456375838925</v>
      </c>
      <c r="I21" s="58">
        <f t="shared" si="3"/>
        <v>-2.3925943068734088</v>
      </c>
      <c r="J21" s="58">
        <f t="shared" si="1"/>
        <v>116.64912751677853</v>
      </c>
      <c r="K21" s="58">
        <f t="shared" si="3"/>
        <v>-2.2866599246115444</v>
      </c>
      <c r="L21" s="58">
        <f t="shared" si="2"/>
        <v>113.25906040268455</v>
      </c>
      <c r="M21" s="58">
        <f t="shared" ref="M21" si="14">(L21-L17)/L17*100</f>
        <v>-2.1783642361506055</v>
      </c>
    </row>
    <row r="22" spans="1:13" ht="15" x14ac:dyDescent="0.25">
      <c r="A22" s="10">
        <v>37135</v>
      </c>
      <c r="B22" s="63">
        <v>75.7</v>
      </c>
      <c r="C22" s="63">
        <v>76.3</v>
      </c>
      <c r="D22" s="63">
        <v>74.099999999999994</v>
      </c>
      <c r="F22" s="56">
        <v>37135</v>
      </c>
      <c r="G22" s="64">
        <v>74.7</v>
      </c>
      <c r="H22" s="58">
        <f t="shared" si="0"/>
        <v>116.3368139223561</v>
      </c>
      <c r="I22" s="58">
        <f t="shared" si="3"/>
        <v>1.0614276531571167</v>
      </c>
      <c r="J22" s="58">
        <f t="shared" si="1"/>
        <v>117.25890227576974</v>
      </c>
      <c r="K22" s="58">
        <f t="shared" si="3"/>
        <v>1.0331693122558057</v>
      </c>
      <c r="L22" s="58">
        <f t="shared" si="2"/>
        <v>113.87791164658633</v>
      </c>
      <c r="M22" s="58">
        <f t="shared" ref="M22" si="15">(L22-L18)/L18*100</f>
        <v>1.2807532651614588</v>
      </c>
    </row>
    <row r="23" spans="1:13" ht="15" x14ac:dyDescent="0.25">
      <c r="A23" s="10">
        <v>37226</v>
      </c>
      <c r="B23" s="63">
        <v>76.3</v>
      </c>
      <c r="C23" s="63">
        <v>76.8</v>
      </c>
      <c r="D23" s="63">
        <v>74.599999999999994</v>
      </c>
      <c r="F23" s="56">
        <v>37226</v>
      </c>
      <c r="G23" s="64">
        <v>75.400000000000006</v>
      </c>
      <c r="H23" s="58">
        <f t="shared" si="0"/>
        <v>116.17029177718831</v>
      </c>
      <c r="I23" s="58">
        <f t="shared" si="3"/>
        <v>0.23380273590532463</v>
      </c>
      <c r="J23" s="58">
        <f t="shared" si="1"/>
        <v>116.93156498673738</v>
      </c>
      <c r="K23" s="58">
        <f t="shared" si="3"/>
        <v>7.70086420809135E-2</v>
      </c>
      <c r="L23" s="58">
        <f t="shared" si="2"/>
        <v>113.58196286472148</v>
      </c>
      <c r="M23" s="58">
        <f t="shared" ref="M23" si="16">(L23-L19)/L19*100</f>
        <v>0.31123881140618537</v>
      </c>
    </row>
    <row r="24" spans="1:13" ht="15" x14ac:dyDescent="0.25">
      <c r="A24" s="10">
        <v>37316</v>
      </c>
      <c r="B24" s="63">
        <v>76.900000000000006</v>
      </c>
      <c r="C24" s="63">
        <v>77.400000000000006</v>
      </c>
      <c r="D24" s="63">
        <v>75.2</v>
      </c>
      <c r="F24" s="56">
        <v>37316</v>
      </c>
      <c r="G24" s="64">
        <v>76.099999999999994</v>
      </c>
      <c r="H24" s="58">
        <f t="shared" si="0"/>
        <v>116.00683311432327</v>
      </c>
      <c r="I24" s="58">
        <f t="shared" si="3"/>
        <v>0.23741280018346012</v>
      </c>
      <c r="J24" s="58">
        <f t="shared" si="1"/>
        <v>116.76110381077531</v>
      </c>
      <c r="K24" s="58">
        <f t="shared" si="3"/>
        <v>0.21655716162945179</v>
      </c>
      <c r="L24" s="58">
        <f t="shared" si="2"/>
        <v>113.44231274638635</v>
      </c>
      <c r="M24" s="58">
        <f t="shared" ref="M24" si="17">(L24-L20)/L20*100</f>
        <v>0.31046483083280746</v>
      </c>
    </row>
    <row r="25" spans="1:13" ht="15" x14ac:dyDescent="0.25">
      <c r="A25" s="10">
        <v>37408</v>
      </c>
      <c r="B25" s="63">
        <v>77.5</v>
      </c>
      <c r="C25" s="63">
        <v>78.099999999999994</v>
      </c>
      <c r="D25" s="63">
        <v>75.900000000000006</v>
      </c>
      <c r="F25" s="56">
        <v>37408</v>
      </c>
      <c r="G25" s="64">
        <v>76.599999999999994</v>
      </c>
      <c r="H25" s="58">
        <f t="shared" si="0"/>
        <v>116.14882506527417</v>
      </c>
      <c r="I25" s="58">
        <f t="shared" si="3"/>
        <v>0.36661301032915683</v>
      </c>
      <c r="J25" s="58">
        <f t="shared" si="1"/>
        <v>117.04804177545692</v>
      </c>
      <c r="K25" s="58">
        <f t="shared" si="3"/>
        <v>0.3419779188841422</v>
      </c>
      <c r="L25" s="58">
        <f t="shared" si="2"/>
        <v>113.75091383812011</v>
      </c>
      <c r="M25" s="58">
        <f t="shared" ref="M25" si="18">(L25-L21)/L21*100</f>
        <v>0.43427292588055083</v>
      </c>
    </row>
    <row r="26" spans="1:13" ht="15" x14ac:dyDescent="0.25">
      <c r="A26" s="10">
        <v>37500</v>
      </c>
      <c r="B26" s="63">
        <v>78.2</v>
      </c>
      <c r="C26" s="63">
        <v>78.8</v>
      </c>
      <c r="D26" s="63">
        <v>76.5</v>
      </c>
      <c r="F26" s="56">
        <v>37500</v>
      </c>
      <c r="G26" s="64">
        <v>77.099999999999994</v>
      </c>
      <c r="H26" s="58">
        <f t="shared" si="0"/>
        <v>116.43787289234761</v>
      </c>
      <c r="I26" s="58">
        <f t="shared" si="3"/>
        <v>8.686757577782761E-2</v>
      </c>
      <c r="J26" s="58">
        <f t="shared" si="1"/>
        <v>117.33125810635539</v>
      </c>
      <c r="K26" s="58">
        <f t="shared" si="3"/>
        <v>6.1706044642549508E-2</v>
      </c>
      <c r="L26" s="58">
        <f t="shared" si="2"/>
        <v>113.90661478599222</v>
      </c>
      <c r="M26" s="58">
        <f t="shared" ref="M26" si="19">(L26-L22)/L22*100</f>
        <v>2.5205185967029316E-2</v>
      </c>
    </row>
    <row r="27" spans="1:13" ht="15" x14ac:dyDescent="0.25">
      <c r="A27" s="10">
        <v>37591</v>
      </c>
      <c r="B27" s="63">
        <v>78.900000000000006</v>
      </c>
      <c r="C27" s="63">
        <v>79.5</v>
      </c>
      <c r="D27" s="63">
        <v>77.3</v>
      </c>
      <c r="F27" s="56">
        <v>37591</v>
      </c>
      <c r="G27" s="64">
        <v>77.599999999999994</v>
      </c>
      <c r="H27" s="58">
        <f t="shared" si="0"/>
        <v>116.72319587628867</v>
      </c>
      <c r="I27" s="58">
        <f t="shared" si="3"/>
        <v>0.47594276526464779</v>
      </c>
      <c r="J27" s="58">
        <f t="shared" si="1"/>
        <v>117.61082474226805</v>
      </c>
      <c r="K27" s="58">
        <f t="shared" si="3"/>
        <v>0.58090367268043386</v>
      </c>
      <c r="L27" s="58">
        <f t="shared" si="2"/>
        <v>114.3561855670103</v>
      </c>
      <c r="M27" s="58">
        <f t="shared" ref="M27" si="20">(L27-L23)/L23*100</f>
        <v>0.6816422984439352</v>
      </c>
    </row>
    <row r="28" spans="1:13" ht="15" x14ac:dyDescent="0.25">
      <c r="A28" s="10">
        <v>37681</v>
      </c>
      <c r="B28" s="63">
        <v>79.599999999999994</v>
      </c>
      <c r="C28" s="63">
        <v>80.099999999999994</v>
      </c>
      <c r="D28" s="63">
        <v>78.2</v>
      </c>
      <c r="F28" s="56">
        <v>37681</v>
      </c>
      <c r="G28" s="64">
        <v>78.599999999999994</v>
      </c>
      <c r="H28" s="58">
        <f t="shared" si="0"/>
        <v>116.26055979643766</v>
      </c>
      <c r="I28" s="58">
        <f t="shared" si="3"/>
        <v>0.21871701459546417</v>
      </c>
      <c r="J28" s="58">
        <f t="shared" si="1"/>
        <v>116.99083969465649</v>
      </c>
      <c r="K28" s="58">
        <f t="shared" si="3"/>
        <v>0.1967572045683032</v>
      </c>
      <c r="L28" s="58">
        <f t="shared" si="2"/>
        <v>114.21577608142495</v>
      </c>
      <c r="M28" s="58">
        <f t="shared" ref="M28" si="21">(L28-L24)/L24*100</f>
        <v>0.68181202966812515</v>
      </c>
    </row>
    <row r="29" spans="1:13" ht="15" x14ac:dyDescent="0.25">
      <c r="A29" s="10">
        <v>37773</v>
      </c>
      <c r="B29" s="63">
        <v>80.3</v>
      </c>
      <c r="C29" s="63">
        <v>80.7</v>
      </c>
      <c r="D29" s="63">
        <v>79.2</v>
      </c>
      <c r="F29" s="56">
        <v>37773</v>
      </c>
      <c r="G29" s="64">
        <v>78.599999999999994</v>
      </c>
      <c r="H29" s="58">
        <f t="shared" si="0"/>
        <v>117.28295165394402</v>
      </c>
      <c r="I29" s="58">
        <f t="shared" si="3"/>
        <v>0.97644258392841532</v>
      </c>
      <c r="J29" s="58">
        <f t="shared" si="1"/>
        <v>117.8671755725191</v>
      </c>
      <c r="K29" s="58">
        <f t="shared" si="3"/>
        <v>0.69982699807451021</v>
      </c>
      <c r="L29" s="58">
        <f t="shared" si="2"/>
        <v>115.6763358778626</v>
      </c>
      <c r="M29" s="58">
        <f t="shared" ref="M29" si="22">(L29-L25)/L25*100</f>
        <v>1.6926651178227634</v>
      </c>
    </row>
    <row r="30" spans="1:13" ht="15" x14ac:dyDescent="0.25">
      <c r="A30" s="10">
        <v>37865</v>
      </c>
      <c r="B30" s="63">
        <v>81.099999999999994</v>
      </c>
      <c r="C30" s="63">
        <v>81.400000000000006</v>
      </c>
      <c r="D30" s="63">
        <v>80.099999999999994</v>
      </c>
      <c r="F30" s="56">
        <v>37865</v>
      </c>
      <c r="G30" s="64">
        <v>79.099999999999994</v>
      </c>
      <c r="H30" s="58">
        <f t="shared" si="0"/>
        <v>117.70265486725663</v>
      </c>
      <c r="I30" s="58">
        <f t="shared" si="3"/>
        <v>1.0862290279713069</v>
      </c>
      <c r="J30" s="58">
        <f t="shared" si="1"/>
        <v>118.13805309734515</v>
      </c>
      <c r="K30" s="58">
        <f t="shared" si="3"/>
        <v>0.68762152900332429</v>
      </c>
      <c r="L30" s="58">
        <f t="shared" si="2"/>
        <v>116.25132743362832</v>
      </c>
      <c r="M30" s="58">
        <f t="shared" ref="M30" si="23">(L30-L26)/L26*100</f>
        <v>2.0584516992637765</v>
      </c>
    </row>
    <row r="31" spans="1:13" ht="15" x14ac:dyDescent="0.25">
      <c r="A31" s="10">
        <v>37956</v>
      </c>
      <c r="B31" s="63">
        <v>81.8</v>
      </c>
      <c r="C31" s="63">
        <v>82.1</v>
      </c>
      <c r="D31" s="63">
        <v>80.900000000000006</v>
      </c>
      <c r="F31" s="56">
        <v>37956</v>
      </c>
      <c r="G31" s="64">
        <v>79.5</v>
      </c>
      <c r="H31" s="58">
        <f t="shared" si="0"/>
        <v>118.12125786163521</v>
      </c>
      <c r="I31" s="58">
        <f t="shared" si="3"/>
        <v>1.197758487377528</v>
      </c>
      <c r="J31" s="58">
        <f t="shared" si="1"/>
        <v>118.55446540880503</v>
      </c>
      <c r="K31" s="58">
        <f t="shared" si="3"/>
        <v>0.80234167952216096</v>
      </c>
      <c r="L31" s="58">
        <f t="shared" si="2"/>
        <v>116.82163522012578</v>
      </c>
      <c r="M31" s="58">
        <f t="shared" ref="M31" si="24">(L31-L27)/L27*100</f>
        <v>2.1559390433417205</v>
      </c>
    </row>
    <row r="32" spans="1:13" ht="15" x14ac:dyDescent="0.25">
      <c r="A32" s="10">
        <v>38047</v>
      </c>
      <c r="B32" s="63">
        <v>82.5</v>
      </c>
      <c r="C32" s="63">
        <v>82.8</v>
      </c>
      <c r="D32" s="63">
        <v>81.599999999999994</v>
      </c>
      <c r="F32" s="56">
        <v>38047</v>
      </c>
      <c r="G32" s="64">
        <v>80.2</v>
      </c>
      <c r="H32" s="58">
        <f t="shared" si="0"/>
        <v>118.09226932668328</v>
      </c>
      <c r="I32" s="58">
        <f t="shared" si="3"/>
        <v>1.5755209965037029</v>
      </c>
      <c r="J32" s="58">
        <f t="shared" si="1"/>
        <v>118.52169576059849</v>
      </c>
      <c r="K32" s="58">
        <f t="shared" si="3"/>
        <v>1.308526436717186</v>
      </c>
      <c r="L32" s="58">
        <f t="shared" si="2"/>
        <v>116.80399002493763</v>
      </c>
      <c r="M32" s="58">
        <f t="shared" ref="M32" si="25">(L32-L28)/L28*100</f>
        <v>2.2660739455708243</v>
      </c>
    </row>
    <row r="33" spans="1:13" ht="15" x14ac:dyDescent="0.25">
      <c r="A33" s="10">
        <v>38139</v>
      </c>
      <c r="B33" s="63">
        <v>83.2</v>
      </c>
      <c r="C33" s="63">
        <v>83.5</v>
      </c>
      <c r="D33" s="63">
        <v>82.3</v>
      </c>
      <c r="F33" s="56">
        <v>38139</v>
      </c>
      <c r="G33" s="64">
        <v>80.599999999999994</v>
      </c>
      <c r="H33" s="58">
        <f t="shared" si="0"/>
        <v>118.50322580645162</v>
      </c>
      <c r="I33" s="58">
        <f t="shared" si="3"/>
        <v>1.0404531394367951</v>
      </c>
      <c r="J33" s="58">
        <f t="shared" si="1"/>
        <v>118.93052109181141</v>
      </c>
      <c r="K33" s="58">
        <f t="shared" si="3"/>
        <v>0.90215576484911786</v>
      </c>
      <c r="L33" s="58">
        <f t="shared" si="2"/>
        <v>117.22133995037221</v>
      </c>
      <c r="M33" s="58">
        <f t="shared" ref="M33" si="26">(L33-L29)/L29*100</f>
        <v>1.3356267388525453</v>
      </c>
    </row>
    <row r="34" spans="1:13" ht="15" x14ac:dyDescent="0.25">
      <c r="A34" s="10">
        <v>38231</v>
      </c>
      <c r="B34" s="63">
        <v>83.9</v>
      </c>
      <c r="C34" s="63">
        <v>84.2</v>
      </c>
      <c r="D34" s="63">
        <v>83.2</v>
      </c>
      <c r="F34" s="56">
        <v>38231</v>
      </c>
      <c r="G34" s="64">
        <v>80.900000000000006</v>
      </c>
      <c r="H34" s="58">
        <f t="shared" si="0"/>
        <v>119.05710754017305</v>
      </c>
      <c r="I34" s="58">
        <f t="shared" si="3"/>
        <v>1.1507409704937883</v>
      </c>
      <c r="J34" s="58">
        <f t="shared" si="1"/>
        <v>119.48281829419035</v>
      </c>
      <c r="K34" s="58">
        <f t="shared" si="3"/>
        <v>1.1382997785964208</v>
      </c>
      <c r="L34" s="58">
        <f t="shared" si="2"/>
        <v>118.06378244746601</v>
      </c>
      <c r="M34" s="58">
        <f t="shared" ref="M34" si="27">(L34-L30)/L30*100</f>
        <v>1.5590832843371027</v>
      </c>
    </row>
    <row r="35" spans="1:13" ht="15" x14ac:dyDescent="0.25">
      <c r="A35" s="10">
        <v>38322</v>
      </c>
      <c r="B35" s="63">
        <v>84.8</v>
      </c>
      <c r="C35" s="63">
        <v>85</v>
      </c>
      <c r="D35" s="63">
        <v>84.2</v>
      </c>
      <c r="F35" s="56">
        <v>38322</v>
      </c>
      <c r="G35" s="64">
        <v>81.5</v>
      </c>
      <c r="H35" s="58">
        <f t="shared" si="0"/>
        <v>119.44834355828219</v>
      </c>
      <c r="I35" s="58">
        <f t="shared" si="3"/>
        <v>1.1234943825280761</v>
      </c>
      <c r="J35" s="58">
        <f t="shared" si="1"/>
        <v>119.73006134969326</v>
      </c>
      <c r="K35" s="58">
        <f t="shared" si="3"/>
        <v>0.99160831845049813</v>
      </c>
      <c r="L35" s="58">
        <f t="shared" si="2"/>
        <v>118.60319018404908</v>
      </c>
      <c r="M35" s="58">
        <f t="shared" ref="M35" si="28">(L35-L31)/L31*100</f>
        <v>1.5250214231005523</v>
      </c>
    </row>
    <row r="36" spans="1:13" ht="15" x14ac:dyDescent="0.25">
      <c r="A36" s="10">
        <v>38412</v>
      </c>
      <c r="B36" s="63">
        <v>85.7</v>
      </c>
      <c r="C36" s="63">
        <v>85.8</v>
      </c>
      <c r="D36" s="63">
        <v>85.2</v>
      </c>
      <c r="F36" s="56">
        <v>38412</v>
      </c>
      <c r="G36" s="64">
        <v>82.1</v>
      </c>
      <c r="H36" s="58">
        <f t="shared" si="0"/>
        <v>119.8338611449452</v>
      </c>
      <c r="I36" s="58">
        <f t="shared" si="3"/>
        <v>1.4747720813494487</v>
      </c>
      <c r="J36" s="58">
        <f t="shared" si="1"/>
        <v>119.97369062119368</v>
      </c>
      <c r="K36" s="58">
        <f t="shared" si="3"/>
        <v>1.2250878214973158</v>
      </c>
      <c r="L36" s="58">
        <f t="shared" si="2"/>
        <v>119.13471376370282</v>
      </c>
      <c r="M36" s="58">
        <f t="shared" ref="M36" si="29">(L36-L32)/L32*100</f>
        <v>1.9954144873540514</v>
      </c>
    </row>
    <row r="37" spans="1:13" ht="15" x14ac:dyDescent="0.25">
      <c r="A37" s="10">
        <v>38504</v>
      </c>
      <c r="B37" s="63">
        <v>86.5</v>
      </c>
      <c r="C37" s="63">
        <v>86.7</v>
      </c>
      <c r="D37" s="63">
        <v>86.2</v>
      </c>
      <c r="F37" s="56">
        <v>38504</v>
      </c>
      <c r="G37" s="64">
        <v>82.6</v>
      </c>
      <c r="H37" s="58">
        <f t="shared" si="0"/>
        <v>120.22033898305085</v>
      </c>
      <c r="I37" s="58">
        <f t="shared" si="3"/>
        <v>1.4490012106537467</v>
      </c>
      <c r="J37" s="58">
        <f t="shared" si="1"/>
        <v>120.49830508474577</v>
      </c>
      <c r="K37" s="58">
        <f t="shared" si="3"/>
        <v>1.3182352003015789</v>
      </c>
      <c r="L37" s="58">
        <f t="shared" si="2"/>
        <v>119.80338983050848</v>
      </c>
      <c r="M37" s="58">
        <f t="shared" ref="M37" si="30">(L37-L33)/L33*100</f>
        <v>2.202713158908971</v>
      </c>
    </row>
    <row r="38" spans="1:13" ht="15" x14ac:dyDescent="0.25">
      <c r="A38" s="10">
        <v>38596</v>
      </c>
      <c r="B38" s="63">
        <v>87.4</v>
      </c>
      <c r="C38" s="63">
        <v>87.5</v>
      </c>
      <c r="D38" s="63">
        <v>87.1</v>
      </c>
      <c r="F38" s="56">
        <v>38596</v>
      </c>
      <c r="G38" s="64">
        <v>83.4</v>
      </c>
      <c r="H38" s="58">
        <f t="shared" si="0"/>
        <v>120.30599520383693</v>
      </c>
      <c r="I38" s="58">
        <f t="shared" si="3"/>
        <v>1.0489820301089299</v>
      </c>
      <c r="J38" s="58">
        <f t="shared" si="1"/>
        <v>120.44364508393285</v>
      </c>
      <c r="K38" s="58">
        <f t="shared" si="3"/>
        <v>0.80415477594171936</v>
      </c>
      <c r="L38" s="58">
        <f t="shared" si="2"/>
        <v>119.89304556354915</v>
      </c>
      <c r="M38" s="58">
        <f t="shared" ref="M38" si="31">(L38-L34)/L34*100</f>
        <v>1.5493854916067038</v>
      </c>
    </row>
    <row r="39" spans="1:13" ht="15" x14ac:dyDescent="0.25">
      <c r="A39" s="10">
        <v>38687</v>
      </c>
      <c r="B39" s="63">
        <v>88.3</v>
      </c>
      <c r="C39" s="63">
        <v>88.4</v>
      </c>
      <c r="D39" s="63">
        <v>88</v>
      </c>
      <c r="F39" s="56">
        <v>38687</v>
      </c>
      <c r="G39" s="64">
        <v>83.8</v>
      </c>
      <c r="H39" s="58">
        <f t="shared" si="0"/>
        <v>120.96467780429595</v>
      </c>
      <c r="I39" s="58">
        <f t="shared" si="3"/>
        <v>1.2694476966722388</v>
      </c>
      <c r="J39" s="58">
        <f t="shared" si="1"/>
        <v>121.1016706443914</v>
      </c>
      <c r="K39" s="58">
        <f t="shared" si="3"/>
        <v>1.1455847255369842</v>
      </c>
      <c r="L39" s="58">
        <f t="shared" si="2"/>
        <v>120.55369928400954</v>
      </c>
      <c r="M39" s="58">
        <f t="shared" ref="M39" si="32">(L39-L35)/L35*100</f>
        <v>1.6445671460722475</v>
      </c>
    </row>
    <row r="40" spans="1:13" ht="15" x14ac:dyDescent="0.25">
      <c r="A40" s="10">
        <v>38777</v>
      </c>
      <c r="B40" s="63">
        <v>89.2</v>
      </c>
      <c r="C40" s="63">
        <v>89.3</v>
      </c>
      <c r="D40" s="63">
        <v>88.9</v>
      </c>
      <c r="F40" s="56">
        <v>38777</v>
      </c>
      <c r="G40" s="64">
        <v>84.5</v>
      </c>
      <c r="H40" s="58">
        <f t="shared" si="0"/>
        <v>121.18532544378698</v>
      </c>
      <c r="I40" s="58">
        <f t="shared" si="3"/>
        <v>1.1277816519715667</v>
      </c>
      <c r="J40" s="58">
        <f t="shared" si="1"/>
        <v>121.32118343195266</v>
      </c>
      <c r="K40" s="58">
        <f t="shared" si="3"/>
        <v>1.1231569219734754</v>
      </c>
      <c r="L40" s="58">
        <f t="shared" si="2"/>
        <v>120.77775147928996</v>
      </c>
      <c r="M40" s="58">
        <f t="shared" ref="M40" si="33">(L40-L36)/L36*100</f>
        <v>1.3791427063366404</v>
      </c>
    </row>
    <row r="41" spans="1:13" ht="15" x14ac:dyDescent="0.25">
      <c r="A41" s="10">
        <v>38869</v>
      </c>
      <c r="B41" s="63">
        <v>90.1</v>
      </c>
      <c r="C41" s="63">
        <v>90.1</v>
      </c>
      <c r="D41" s="63">
        <v>89.9</v>
      </c>
      <c r="F41" s="56">
        <v>38869</v>
      </c>
      <c r="G41" s="64">
        <v>85.9</v>
      </c>
      <c r="H41" s="58">
        <f t="shared" si="0"/>
        <v>120.41303841676365</v>
      </c>
      <c r="I41" s="58">
        <f t="shared" si="3"/>
        <v>0.16028854629994943</v>
      </c>
      <c r="J41" s="58">
        <f t="shared" si="1"/>
        <v>120.41303841676367</v>
      </c>
      <c r="K41" s="58">
        <f t="shared" si="3"/>
        <v>-7.0761715629219415E-2</v>
      </c>
      <c r="L41" s="58">
        <f t="shared" si="2"/>
        <v>120.14575087310826</v>
      </c>
      <c r="M41" s="58">
        <f t="shared" ref="M41" si="34">(L41-L37)/L37*100</f>
        <v>0.2857690780570824</v>
      </c>
    </row>
    <row r="42" spans="1:13" ht="15" x14ac:dyDescent="0.25">
      <c r="A42" s="10">
        <v>38961</v>
      </c>
      <c r="B42" s="63">
        <v>91</v>
      </c>
      <c r="C42" s="63">
        <v>91</v>
      </c>
      <c r="D42" s="63">
        <v>90.9</v>
      </c>
      <c r="F42" s="56">
        <v>38961</v>
      </c>
      <c r="G42" s="64">
        <v>86.7</v>
      </c>
      <c r="H42" s="58">
        <f t="shared" si="0"/>
        <v>120.49365628604383</v>
      </c>
      <c r="I42" s="58">
        <f t="shared" si="3"/>
        <v>0.15598647589336101</v>
      </c>
      <c r="J42" s="58">
        <f t="shared" si="1"/>
        <v>120.49365628604382</v>
      </c>
      <c r="K42" s="58">
        <f t="shared" si="3"/>
        <v>4.1522491349472827E-2</v>
      </c>
      <c r="L42" s="58">
        <f t="shared" si="2"/>
        <v>120.36124567474047</v>
      </c>
      <c r="M42" s="58">
        <f t="shared" ref="M42" si="35">(L42-L38)/L38*100</f>
        <v>0.39051482009701177</v>
      </c>
    </row>
    <row r="43" spans="1:13" ht="15" x14ac:dyDescent="0.25">
      <c r="A43" s="10">
        <v>39052</v>
      </c>
      <c r="B43" s="63">
        <v>91.9</v>
      </c>
      <c r="C43" s="63">
        <v>91.9</v>
      </c>
      <c r="D43" s="63">
        <v>91.8</v>
      </c>
      <c r="F43" s="56">
        <v>39052</v>
      </c>
      <c r="G43" s="64">
        <v>86.6</v>
      </c>
      <c r="H43" s="58">
        <f t="shared" si="0"/>
        <v>121.82586605080832</v>
      </c>
      <c r="I43" s="58">
        <f t="shared" si="3"/>
        <v>0.71193365050387103</v>
      </c>
      <c r="J43" s="58">
        <f t="shared" si="1"/>
        <v>121.82586605080833</v>
      </c>
      <c r="K43" s="58">
        <f t="shared" si="3"/>
        <v>0.59800612374992423</v>
      </c>
      <c r="L43" s="58">
        <f t="shared" si="2"/>
        <v>121.6933025404157</v>
      </c>
      <c r="M43" s="58">
        <f t="shared" ref="M43" si="36">(L43-L39)/L39*100</f>
        <v>0.94530757925677389</v>
      </c>
    </row>
    <row r="44" spans="1:13" ht="15" x14ac:dyDescent="0.25">
      <c r="A44" s="10">
        <v>39142</v>
      </c>
      <c r="B44" s="63">
        <v>92.8</v>
      </c>
      <c r="C44" s="63">
        <v>92.8</v>
      </c>
      <c r="D44" s="63">
        <v>92.8</v>
      </c>
      <c r="F44" s="56">
        <v>39142</v>
      </c>
      <c r="G44" s="64">
        <v>86.6</v>
      </c>
      <c r="H44" s="58">
        <f t="shared" si="0"/>
        <v>123.01893764434179</v>
      </c>
      <c r="I44" s="58">
        <f t="shared" si="3"/>
        <v>1.5130645512070269</v>
      </c>
      <c r="J44" s="58">
        <f t="shared" si="1"/>
        <v>123.01893764434179</v>
      </c>
      <c r="K44" s="58">
        <f t="shared" si="3"/>
        <v>1.3993881071407244</v>
      </c>
      <c r="L44" s="58">
        <f t="shared" si="2"/>
        <v>123.01893764434179</v>
      </c>
      <c r="M44" s="58">
        <f t="shared" ref="M44" si="37">(L44-L40)/L40*100</f>
        <v>1.8556283235957827</v>
      </c>
    </row>
    <row r="45" spans="1:13" ht="15" x14ac:dyDescent="0.25">
      <c r="A45" s="10">
        <v>39234</v>
      </c>
      <c r="B45" s="63">
        <v>93.7</v>
      </c>
      <c r="C45" s="63">
        <v>93.7</v>
      </c>
      <c r="D45" s="63">
        <v>93.7</v>
      </c>
      <c r="F45" s="56">
        <v>39234</v>
      </c>
      <c r="G45" s="64">
        <v>87.7</v>
      </c>
      <c r="H45" s="58">
        <f t="shared" si="0"/>
        <v>122.65404789053592</v>
      </c>
      <c r="I45" s="58">
        <f t="shared" si="3"/>
        <v>1.8611020062593797</v>
      </c>
      <c r="J45" s="58">
        <f t="shared" si="1"/>
        <v>122.65404789053592</v>
      </c>
      <c r="K45" s="58">
        <f t="shared" si="3"/>
        <v>1.8611020062593675</v>
      </c>
      <c r="L45" s="58">
        <f t="shared" si="2"/>
        <v>122.65404789053592</v>
      </c>
      <c r="M45" s="58">
        <f t="shared" ref="M45" si="38">(L45-L41)/L41*100</f>
        <v>2.0877117993767413</v>
      </c>
    </row>
    <row r="46" spans="1:13" ht="15" x14ac:dyDescent="0.25">
      <c r="A46" s="10">
        <v>39326</v>
      </c>
      <c r="B46" s="63">
        <v>94.7</v>
      </c>
      <c r="C46" s="63">
        <v>94.7</v>
      </c>
      <c r="D46" s="63">
        <v>94.7</v>
      </c>
      <c r="F46" s="56">
        <v>39326</v>
      </c>
      <c r="G46" s="64">
        <v>88.3</v>
      </c>
      <c r="H46" s="58">
        <f t="shared" si="0"/>
        <v>123.120724801812</v>
      </c>
      <c r="I46" s="58">
        <f t="shared" si="3"/>
        <v>2.1802546264607399</v>
      </c>
      <c r="J46" s="58">
        <f t="shared" si="1"/>
        <v>123.120724801812</v>
      </c>
      <c r="K46" s="58">
        <f t="shared" si="3"/>
        <v>2.1802546264607519</v>
      </c>
      <c r="L46" s="58">
        <f t="shared" si="2"/>
        <v>123.120724801812</v>
      </c>
      <c r="M46" s="58">
        <f t="shared" ref="M46" si="39">(L46-L42)/L42*100</f>
        <v>2.2926641475019602</v>
      </c>
    </row>
    <row r="47" spans="1:13" ht="15" x14ac:dyDescent="0.25">
      <c r="A47" s="10">
        <v>39417</v>
      </c>
      <c r="B47" s="63">
        <v>95.6</v>
      </c>
      <c r="C47" s="63">
        <v>95.6</v>
      </c>
      <c r="D47" s="63">
        <v>95.6</v>
      </c>
      <c r="F47" s="56">
        <v>39417</v>
      </c>
      <c r="G47" s="64">
        <v>89.1</v>
      </c>
      <c r="H47" s="58">
        <f t="shared" si="0"/>
        <v>123.17485970819304</v>
      </c>
      <c r="I47" s="58">
        <f t="shared" si="3"/>
        <v>1.1073130043024833</v>
      </c>
      <c r="J47" s="58">
        <f t="shared" si="1"/>
        <v>123.17485970819304</v>
      </c>
      <c r="K47" s="58">
        <f t="shared" si="3"/>
        <v>1.1073130043024715</v>
      </c>
      <c r="L47" s="58">
        <f t="shared" si="2"/>
        <v>123.17485970819304</v>
      </c>
      <c r="M47" s="58">
        <f t="shared" ref="M47" si="40">(L47-L43)/L43*100</f>
        <v>1.2174516894923593</v>
      </c>
    </row>
    <row r="48" spans="1:13" ht="15" x14ac:dyDescent="0.25">
      <c r="A48" s="10">
        <v>39508</v>
      </c>
      <c r="B48" s="63">
        <v>96.6</v>
      </c>
      <c r="C48" s="63">
        <v>96.7</v>
      </c>
      <c r="D48" s="63">
        <v>96.4</v>
      </c>
      <c r="F48" s="56">
        <v>39508</v>
      </c>
      <c r="G48" s="64">
        <v>90.3</v>
      </c>
      <c r="H48" s="58">
        <f t="shared" si="0"/>
        <v>122.80930232558138</v>
      </c>
      <c r="I48" s="58">
        <f t="shared" si="3"/>
        <v>-0.17040898155573309</v>
      </c>
      <c r="J48" s="58">
        <f t="shared" si="1"/>
        <v>122.93643410852714</v>
      </c>
      <c r="K48" s="58">
        <f t="shared" si="3"/>
        <v>-6.7065719631864279E-2</v>
      </c>
      <c r="L48" s="58">
        <f t="shared" si="2"/>
        <v>122.55503875968994</v>
      </c>
      <c r="M48" s="58">
        <f t="shared" ref="M48" si="41">(L48-L44)/L44*100</f>
        <v>-0.37709550540342451</v>
      </c>
    </row>
    <row r="49" spans="1:13" ht="15" x14ac:dyDescent="0.25">
      <c r="A49" s="10">
        <v>39600</v>
      </c>
      <c r="B49" s="63">
        <v>97.7</v>
      </c>
      <c r="C49" s="63">
        <v>97.7</v>
      </c>
      <c r="D49" s="63">
        <v>97.3</v>
      </c>
      <c r="F49" s="56">
        <v>39600</v>
      </c>
      <c r="G49" s="64">
        <v>91.6</v>
      </c>
      <c r="H49" s="58">
        <f t="shared" si="0"/>
        <v>122.44497816593888</v>
      </c>
      <c r="I49" s="58">
        <f t="shared" si="3"/>
        <v>-0.17045481025104853</v>
      </c>
      <c r="J49" s="58">
        <f t="shared" si="1"/>
        <v>122.44497816593888</v>
      </c>
      <c r="K49" s="58">
        <f t="shared" si="3"/>
        <v>-0.17045481025104853</v>
      </c>
      <c r="L49" s="58">
        <f t="shared" si="2"/>
        <v>121.94366812227074</v>
      </c>
      <c r="M49" s="58">
        <f t="shared" ref="M49" si="42">(L49-L45)/L45*100</f>
        <v>-0.57917352136569633</v>
      </c>
    </row>
    <row r="50" spans="1:13" ht="15" x14ac:dyDescent="0.25">
      <c r="A50" s="10">
        <v>39692</v>
      </c>
      <c r="B50" s="63">
        <v>98.7</v>
      </c>
      <c r="C50" s="63">
        <v>98.8</v>
      </c>
      <c r="D50" s="63">
        <v>98.3</v>
      </c>
      <c r="F50" s="56">
        <v>39692</v>
      </c>
      <c r="G50" s="64">
        <v>92.7</v>
      </c>
      <c r="H50" s="58">
        <f t="shared" si="0"/>
        <v>122.23042071197412</v>
      </c>
      <c r="I50" s="58">
        <f t="shared" si="3"/>
        <v>-0.72311472440647984</v>
      </c>
      <c r="J50" s="58">
        <f t="shared" si="1"/>
        <v>122.35426105717367</v>
      </c>
      <c r="K50" s="58">
        <f t="shared" si="3"/>
        <v>-0.62253024084459363</v>
      </c>
      <c r="L50" s="58">
        <f t="shared" si="2"/>
        <v>121.73505933117583</v>
      </c>
      <c r="M50" s="58">
        <f t="shared" ref="M50" si="43">(L50-L46)/L46*100</f>
        <v>-1.1254526586540825</v>
      </c>
    </row>
    <row r="51" spans="1:13" ht="15" x14ac:dyDescent="0.25">
      <c r="A51" s="10">
        <v>39783</v>
      </c>
      <c r="B51" s="63">
        <v>99.7</v>
      </c>
      <c r="C51" s="63">
        <v>99.7</v>
      </c>
      <c r="D51" s="63">
        <v>99.5</v>
      </c>
      <c r="F51" s="56">
        <v>39783</v>
      </c>
      <c r="G51" s="64">
        <v>92.4</v>
      </c>
      <c r="H51" s="58">
        <f t="shared" si="0"/>
        <v>123.86969696969695</v>
      </c>
      <c r="I51" s="58">
        <f t="shared" si="3"/>
        <v>0.56410639569633614</v>
      </c>
      <c r="J51" s="58">
        <f t="shared" si="1"/>
        <v>123.86969696969696</v>
      </c>
      <c r="K51" s="58">
        <f t="shared" si="3"/>
        <v>0.56410639569634768</v>
      </c>
      <c r="L51" s="58">
        <f t="shared" si="2"/>
        <v>123.62121212121211</v>
      </c>
      <c r="M51" s="58">
        <f t="shared" ref="M51" si="44">(L51-L47)/L47*100</f>
        <v>0.36237298266586232</v>
      </c>
    </row>
    <row r="52" spans="1:13" ht="15" x14ac:dyDescent="0.25">
      <c r="A52" s="10">
        <v>39873</v>
      </c>
      <c r="B52" s="63">
        <v>100.6</v>
      </c>
      <c r="C52" s="63">
        <v>100.5</v>
      </c>
      <c r="D52" s="63">
        <v>100.6</v>
      </c>
      <c r="F52" s="56">
        <v>39873</v>
      </c>
      <c r="G52" s="64">
        <v>92.5</v>
      </c>
      <c r="H52" s="58">
        <f t="shared" si="0"/>
        <v>124.85275675675675</v>
      </c>
      <c r="I52" s="58">
        <f t="shared" si="3"/>
        <v>1.6639247943595781</v>
      </c>
      <c r="J52" s="58">
        <f t="shared" si="1"/>
        <v>124.72864864864864</v>
      </c>
      <c r="K52" s="58">
        <f t="shared" si="3"/>
        <v>1.4578383968249444</v>
      </c>
      <c r="L52" s="58">
        <f t="shared" si="2"/>
        <v>124.85275675675675</v>
      </c>
      <c r="M52" s="58">
        <f t="shared" ref="M52" si="45">(L52-L48)/L48*100</f>
        <v>1.8748458001569852</v>
      </c>
    </row>
    <row r="53" spans="1:13" ht="15" x14ac:dyDescent="0.25">
      <c r="A53" s="10">
        <v>39965</v>
      </c>
      <c r="B53" s="63">
        <v>101.4</v>
      </c>
      <c r="C53" s="63">
        <v>101.2</v>
      </c>
      <c r="D53" s="63">
        <v>101.7</v>
      </c>
      <c r="F53" s="56">
        <v>39965</v>
      </c>
      <c r="G53" s="64">
        <v>92.9</v>
      </c>
      <c r="H53" s="58">
        <f t="shared" si="0"/>
        <v>125.30376749192681</v>
      </c>
      <c r="I53" s="58">
        <f t="shared" si="3"/>
        <v>2.3347542453833126</v>
      </c>
      <c r="J53" s="58">
        <f t="shared" si="1"/>
        <v>125.05662002152852</v>
      </c>
      <c r="K53" s="58">
        <f t="shared" si="3"/>
        <v>2.1329105486468469</v>
      </c>
      <c r="L53" s="58">
        <f t="shared" si="2"/>
        <v>125.67448869752421</v>
      </c>
      <c r="M53" s="58">
        <f t="shared" ref="M53" si="46">(L53-L49)/L49*100</f>
        <v>3.0594623178898042</v>
      </c>
    </row>
    <row r="54" spans="1:13" ht="15" x14ac:dyDescent="0.25">
      <c r="A54" s="10">
        <v>40057</v>
      </c>
      <c r="B54" s="63">
        <v>101.8</v>
      </c>
      <c r="C54" s="63">
        <v>101.6</v>
      </c>
      <c r="D54" s="63">
        <v>102.7</v>
      </c>
      <c r="F54" s="56">
        <v>40057</v>
      </c>
      <c r="G54" s="64">
        <v>93.8</v>
      </c>
      <c r="H54" s="58">
        <f t="shared" si="0"/>
        <v>124.5910447761194</v>
      </c>
      <c r="I54" s="58">
        <f t="shared" si="3"/>
        <v>1.9312901406990162</v>
      </c>
      <c r="J54" s="58">
        <f t="shared" si="1"/>
        <v>124.3462686567164</v>
      </c>
      <c r="K54" s="58">
        <f t="shared" si="3"/>
        <v>1.628065571506256</v>
      </c>
      <c r="L54" s="58">
        <f t="shared" si="2"/>
        <v>125.69253731343284</v>
      </c>
      <c r="M54" s="58">
        <f t="shared" ref="M54" si="47">(L54-L50)/L50*100</f>
        <v>3.2508941992551446</v>
      </c>
    </row>
    <row r="55" spans="1:13" ht="15" x14ac:dyDescent="0.25">
      <c r="A55" s="10">
        <v>40148</v>
      </c>
      <c r="B55" s="63">
        <v>102.6</v>
      </c>
      <c r="C55" s="63">
        <v>102.3</v>
      </c>
      <c r="D55" s="63">
        <v>103.8</v>
      </c>
      <c r="F55" s="56">
        <v>40148</v>
      </c>
      <c r="G55" s="64">
        <v>94.3</v>
      </c>
      <c r="H55" s="58">
        <f t="shared" si="0"/>
        <v>124.90434782608696</v>
      </c>
      <c r="I55" s="58">
        <f t="shared" si="3"/>
        <v>0.83527358320988654</v>
      </c>
      <c r="J55" s="58">
        <f t="shared" si="1"/>
        <v>124.53913043478261</v>
      </c>
      <c r="K55" s="58">
        <f t="shared" si="3"/>
        <v>0.54043360197241297</v>
      </c>
      <c r="L55" s="58">
        <f t="shared" si="2"/>
        <v>126.36521739130436</v>
      </c>
      <c r="M55" s="58">
        <f t="shared" ref="M55" si="48">(L55-L51)/L51*100</f>
        <v>2.2196880478745946</v>
      </c>
    </row>
    <row r="56" spans="1:13" ht="15" x14ac:dyDescent="0.25">
      <c r="A56" s="10">
        <v>40238</v>
      </c>
      <c r="B56" s="63">
        <v>103.5</v>
      </c>
      <c r="C56" s="63">
        <v>103.1</v>
      </c>
      <c r="D56" s="63">
        <v>104.8</v>
      </c>
      <c r="F56" s="56">
        <v>40238</v>
      </c>
      <c r="G56" s="64">
        <v>95.2</v>
      </c>
      <c r="H56" s="58">
        <f t="shared" si="0"/>
        <v>124.80882352941175</v>
      </c>
      <c r="I56" s="58">
        <f t="shared" si="3"/>
        <v>-3.5188031475016611E-2</v>
      </c>
      <c r="J56" s="58">
        <f t="shared" si="1"/>
        <v>124.32647058823528</v>
      </c>
      <c r="K56" s="58">
        <f t="shared" si="3"/>
        <v>-0.3224424097997472</v>
      </c>
      <c r="L56" s="58">
        <f t="shared" si="2"/>
        <v>126.37647058823528</v>
      </c>
      <c r="M56" s="58">
        <f t="shared" ref="M56" si="49">(L56-L52)/L52*100</f>
        <v>1.2204086405934094</v>
      </c>
    </row>
    <row r="57" spans="1:13" ht="15" x14ac:dyDescent="0.25">
      <c r="A57" s="10">
        <v>40330</v>
      </c>
      <c r="B57" s="63">
        <v>104.5</v>
      </c>
      <c r="C57" s="63">
        <v>104.1</v>
      </c>
      <c r="D57" s="63">
        <v>105.8</v>
      </c>
      <c r="F57" s="56">
        <v>40330</v>
      </c>
      <c r="G57" s="64">
        <v>95.8</v>
      </c>
      <c r="H57" s="58">
        <f t="shared" si="0"/>
        <v>125.22546972860125</v>
      </c>
      <c r="I57" s="58">
        <f t="shared" si="3"/>
        <v>-6.2486360061437034E-2</v>
      </c>
      <c r="J57" s="58">
        <f t="shared" si="1"/>
        <v>124.74613778705636</v>
      </c>
      <c r="K57" s="58">
        <f t="shared" si="3"/>
        <v>-0.24827332964757212</v>
      </c>
      <c r="L57" s="58">
        <f t="shared" si="2"/>
        <v>126.78329853862213</v>
      </c>
      <c r="M57" s="58">
        <f t="shared" ref="M57" si="50">(L57-L53)/L53*100</f>
        <v>0.88228713129410685</v>
      </c>
    </row>
    <row r="58" spans="1:13" ht="15" x14ac:dyDescent="0.25">
      <c r="A58" s="10">
        <v>40422</v>
      </c>
      <c r="B58" s="63">
        <v>105.5</v>
      </c>
      <c r="C58" s="63">
        <v>105.1</v>
      </c>
      <c r="D58" s="63">
        <v>106.8</v>
      </c>
      <c r="F58" s="56">
        <v>40422</v>
      </c>
      <c r="G58" s="64">
        <v>96.5</v>
      </c>
      <c r="H58" s="58">
        <f t="shared" si="0"/>
        <v>125.50673575129532</v>
      </c>
      <c r="I58" s="58">
        <f t="shared" si="3"/>
        <v>0.73495729714872116</v>
      </c>
      <c r="J58" s="58">
        <f t="shared" si="1"/>
        <v>125.03088082901554</v>
      </c>
      <c r="K58" s="58">
        <f t="shared" si="3"/>
        <v>0.5505691322263585</v>
      </c>
      <c r="L58" s="58">
        <f t="shared" si="2"/>
        <v>127.05326424870465</v>
      </c>
      <c r="M58" s="58">
        <f t="shared" ref="M58" si="51">(L58-L54)/L54*100</f>
        <v>1.0825837112975456</v>
      </c>
    </row>
    <row r="59" spans="1:13" ht="15" x14ac:dyDescent="0.25">
      <c r="A59" s="10">
        <v>40513</v>
      </c>
      <c r="B59" s="63">
        <v>106.6</v>
      </c>
      <c r="C59" s="63">
        <v>106.2</v>
      </c>
      <c r="D59" s="63">
        <v>107.8</v>
      </c>
      <c r="F59" s="56">
        <v>40513</v>
      </c>
      <c r="G59" s="64">
        <v>96.9</v>
      </c>
      <c r="H59" s="58">
        <f t="shared" si="0"/>
        <v>126.29184726522188</v>
      </c>
      <c r="I59" s="58">
        <f t="shared" si="3"/>
        <v>1.1108495927354152</v>
      </c>
      <c r="J59" s="58">
        <f t="shared" si="1"/>
        <v>125.81795665634674</v>
      </c>
      <c r="K59" s="58">
        <f t="shared" si="3"/>
        <v>1.0268469171894643</v>
      </c>
      <c r="L59" s="58">
        <f t="shared" si="2"/>
        <v>127.71351909184725</v>
      </c>
      <c r="M59" s="58">
        <f t="shared" ref="M59" si="52">(L59-L55)/L55*100</f>
        <v>1.0669879958879191</v>
      </c>
    </row>
    <row r="60" spans="1:13" ht="15" x14ac:dyDescent="0.25">
      <c r="A60" s="10">
        <v>40603</v>
      </c>
      <c r="B60" s="63">
        <v>107.5</v>
      </c>
      <c r="C60" s="63">
        <v>107.2</v>
      </c>
      <c r="D60" s="63">
        <v>108.7</v>
      </c>
      <c r="F60" s="56">
        <v>40603</v>
      </c>
      <c r="G60" s="64">
        <v>98.3</v>
      </c>
      <c r="H60" s="58">
        <f t="shared" si="0"/>
        <v>125.54425228891149</v>
      </c>
      <c r="I60" s="58">
        <f t="shared" si="3"/>
        <v>0.5892442046186207</v>
      </c>
      <c r="J60" s="58">
        <f t="shared" si="1"/>
        <v>125.19389623601221</v>
      </c>
      <c r="K60" s="58">
        <f t="shared" si="3"/>
        <v>0.69769988939025562</v>
      </c>
      <c r="L60" s="58">
        <f t="shared" si="2"/>
        <v>126.94567650050865</v>
      </c>
      <c r="M60" s="58">
        <f t="shared" ref="M60" si="53">(L60-L56)/L56*100</f>
        <v>0.4504049761984445</v>
      </c>
    </row>
    <row r="61" spans="1:13" ht="15" x14ac:dyDescent="0.25">
      <c r="A61" s="10">
        <v>40695</v>
      </c>
      <c r="B61" s="63">
        <v>108.5</v>
      </c>
      <c r="C61" s="63">
        <v>108.1</v>
      </c>
      <c r="D61" s="63">
        <v>109.7</v>
      </c>
      <c r="F61" s="56">
        <v>40695</v>
      </c>
      <c r="G61" s="64">
        <v>99.2</v>
      </c>
      <c r="H61" s="58">
        <f t="shared" si="0"/>
        <v>125.5625</v>
      </c>
      <c r="I61" s="58">
        <f t="shared" si="3"/>
        <v>0.26913875598085985</v>
      </c>
      <c r="J61" s="58">
        <f t="shared" si="1"/>
        <v>125.09959677419354</v>
      </c>
      <c r="K61" s="58">
        <f t="shared" si="3"/>
        <v>0.28334262960553369</v>
      </c>
      <c r="L61" s="58">
        <f t="shared" si="2"/>
        <v>126.95120967741934</v>
      </c>
      <c r="M61" s="58">
        <f t="shared" ref="M61" si="54">(L61-L57)/L57*100</f>
        <v>0.13243947801693895</v>
      </c>
    </row>
    <row r="62" spans="1:13" ht="15" x14ac:dyDescent="0.25">
      <c r="A62" s="10">
        <v>40787</v>
      </c>
      <c r="B62" s="63">
        <v>109.4</v>
      </c>
      <c r="C62" s="63">
        <v>109.1</v>
      </c>
      <c r="D62" s="63">
        <v>110.5</v>
      </c>
      <c r="F62" s="56">
        <v>40787</v>
      </c>
      <c r="G62" s="64">
        <v>99.8</v>
      </c>
      <c r="H62" s="58">
        <f t="shared" si="0"/>
        <v>125.8428857715431</v>
      </c>
      <c r="I62" s="58">
        <f t="shared" si="3"/>
        <v>0.26783424669245459</v>
      </c>
      <c r="J62" s="58">
        <f t="shared" si="1"/>
        <v>125.49779559118235</v>
      </c>
      <c r="K62" s="58">
        <f t="shared" si="3"/>
        <v>0.37343955274963825</v>
      </c>
      <c r="L62" s="58">
        <f t="shared" si="2"/>
        <v>127.10821643286573</v>
      </c>
      <c r="M62" s="58">
        <f t="shared" ref="M62" si="55">(L62-L58)/L58*100</f>
        <v>4.3251296600702191E-2</v>
      </c>
    </row>
    <row r="63" spans="1:13" ht="15" x14ac:dyDescent="0.25">
      <c r="A63" s="10">
        <v>40878</v>
      </c>
      <c r="B63" s="63">
        <v>110.4</v>
      </c>
      <c r="C63" s="63">
        <v>110.2</v>
      </c>
      <c r="D63" s="63">
        <v>111.3</v>
      </c>
      <c r="F63" s="56">
        <v>40878</v>
      </c>
      <c r="G63" s="64">
        <v>99.8</v>
      </c>
      <c r="H63" s="58">
        <f t="shared" si="0"/>
        <v>126.9931863727455</v>
      </c>
      <c r="I63" s="58">
        <f t="shared" si="3"/>
        <v>0.55533205247268325</v>
      </c>
      <c r="J63" s="58">
        <f t="shared" si="1"/>
        <v>126.763126252505</v>
      </c>
      <c r="K63" s="58">
        <f t="shared" si="3"/>
        <v>0.75121995403236252</v>
      </c>
      <c r="L63" s="58">
        <f t="shared" si="2"/>
        <v>128.02845691382765</v>
      </c>
      <c r="M63" s="58">
        <f t="shared" ref="M63" si="56">(L63-L59)/L59*100</f>
        <v>0.2465970902844789</v>
      </c>
    </row>
    <row r="64" spans="1:13" ht="15" x14ac:dyDescent="0.25">
      <c r="A64" s="10">
        <v>40969</v>
      </c>
      <c r="B64" s="63">
        <v>111.5</v>
      </c>
      <c r="C64" s="63">
        <v>111.2</v>
      </c>
      <c r="D64" s="63">
        <v>112.2</v>
      </c>
      <c r="F64" s="56">
        <v>40969</v>
      </c>
      <c r="G64" s="64">
        <v>99.9</v>
      </c>
      <c r="H64" s="58">
        <f t="shared" si="0"/>
        <v>128.13013013013011</v>
      </c>
      <c r="I64" s="58">
        <f t="shared" si="3"/>
        <v>2.0597341527573954</v>
      </c>
      <c r="J64" s="58">
        <f t="shared" si="1"/>
        <v>127.78538538538538</v>
      </c>
      <c r="K64" s="58">
        <f t="shared" si="3"/>
        <v>2.0699804281893806</v>
      </c>
      <c r="L64" s="58">
        <f t="shared" si="2"/>
        <v>128.93453453453452</v>
      </c>
      <c r="M64" s="58">
        <f t="shared" ref="M64" si="57">(L64-L60)/L60*100</f>
        <v>1.5667000947589562</v>
      </c>
    </row>
    <row r="65" spans="1:23" ht="15" x14ac:dyDescent="0.25">
      <c r="A65" s="10">
        <v>41061</v>
      </c>
      <c r="B65" s="63">
        <v>112.4</v>
      </c>
      <c r="C65" s="63">
        <v>112.2</v>
      </c>
      <c r="D65" s="63">
        <v>113.1</v>
      </c>
      <c r="F65" s="56">
        <v>41061</v>
      </c>
      <c r="G65" s="64">
        <v>100.4</v>
      </c>
      <c r="H65" s="58">
        <f t="shared" si="0"/>
        <v>128.5211155378486</v>
      </c>
      <c r="I65" s="58">
        <f t="shared" si="3"/>
        <v>2.3562891291974921</v>
      </c>
      <c r="J65" s="58">
        <f t="shared" si="1"/>
        <v>128.29243027888444</v>
      </c>
      <c r="K65" s="58">
        <f t="shared" si="3"/>
        <v>2.5522332501630705</v>
      </c>
      <c r="L65" s="58">
        <f t="shared" si="2"/>
        <v>129.32151394422308</v>
      </c>
      <c r="M65" s="58">
        <f t="shared" ref="M65" si="58">(L65-L61)/L61*100</f>
        <v>1.8670986064856268</v>
      </c>
    </row>
    <row r="66" spans="1:23" ht="15" x14ac:dyDescent="0.25">
      <c r="A66" s="10">
        <v>41153</v>
      </c>
      <c r="B66" s="63">
        <v>113.4</v>
      </c>
      <c r="C66" s="63">
        <v>113.1</v>
      </c>
      <c r="D66" s="63">
        <v>114.1</v>
      </c>
      <c r="F66" s="56">
        <v>41153</v>
      </c>
      <c r="G66" s="64">
        <v>101.8</v>
      </c>
      <c r="H66" s="58">
        <f t="shared" si="0"/>
        <v>127.88133595284873</v>
      </c>
      <c r="I66" s="58">
        <f t="shared" si="3"/>
        <v>1.6198374415906713</v>
      </c>
      <c r="J66" s="58">
        <f t="shared" si="1"/>
        <v>127.54302554027504</v>
      </c>
      <c r="K66" s="58">
        <f t="shared" si="3"/>
        <v>1.6296939236727013</v>
      </c>
      <c r="L66" s="58">
        <f t="shared" si="2"/>
        <v>128.67072691552062</v>
      </c>
      <c r="M66" s="58">
        <f t="shared" ref="M66" si="59">(L66-L62)/L62*100</f>
        <v>1.2292757514067956</v>
      </c>
    </row>
    <row r="67" spans="1:23" ht="15" x14ac:dyDescent="0.25">
      <c r="A67" s="10">
        <v>41244</v>
      </c>
      <c r="B67" s="63">
        <v>114.2</v>
      </c>
      <c r="C67" s="63">
        <v>114</v>
      </c>
      <c r="D67" s="63">
        <v>114.9</v>
      </c>
      <c r="F67" s="56">
        <v>41244</v>
      </c>
      <c r="G67" s="64">
        <v>102</v>
      </c>
      <c r="H67" s="58">
        <f t="shared" si="0"/>
        <v>128.53098039215686</v>
      </c>
      <c r="I67" s="58">
        <f t="shared" si="3"/>
        <v>1.2109263995453199</v>
      </c>
      <c r="J67" s="58">
        <f t="shared" si="1"/>
        <v>128.30588235294115</v>
      </c>
      <c r="K67" s="58">
        <f t="shared" si="3"/>
        <v>1.2170385395537402</v>
      </c>
      <c r="L67" s="58">
        <f t="shared" si="2"/>
        <v>129.31882352941176</v>
      </c>
      <c r="M67" s="58">
        <f t="shared" ref="M67" si="60">(L67-L63)/L63*100</f>
        <v>1.0078748480524253</v>
      </c>
    </row>
    <row r="68" spans="1:23" ht="15" x14ac:dyDescent="0.25">
      <c r="A68" s="10">
        <v>41334</v>
      </c>
      <c r="B68" s="63">
        <v>115</v>
      </c>
      <c r="C68" s="63">
        <v>114.8</v>
      </c>
      <c r="D68" s="63">
        <v>115.6</v>
      </c>
      <c r="F68" s="56">
        <v>41334</v>
      </c>
      <c r="G68" s="64">
        <v>102.4</v>
      </c>
      <c r="H68" s="58">
        <f t="shared" si="0"/>
        <v>128.92578125</v>
      </c>
      <c r="I68" s="58">
        <f t="shared" si="3"/>
        <v>0.62097113228700951</v>
      </c>
      <c r="J68" s="58">
        <f t="shared" si="1"/>
        <v>128.70156249999999</v>
      </c>
      <c r="K68" s="58">
        <f t="shared" si="3"/>
        <v>0.71696549010791188</v>
      </c>
      <c r="L68" s="58">
        <f t="shared" si="2"/>
        <v>129.59843749999999</v>
      </c>
      <c r="M68" s="58">
        <f t="shared" ref="M68" si="61">(L68-L64)/L64*100</f>
        <v>0.51491477272727459</v>
      </c>
    </row>
    <row r="69" spans="1:23" ht="15" x14ac:dyDescent="0.25">
      <c r="A69" s="10">
        <v>41426</v>
      </c>
      <c r="B69" s="63">
        <v>115.7</v>
      </c>
      <c r="C69" s="63">
        <v>115.5</v>
      </c>
      <c r="D69" s="63">
        <v>116.3</v>
      </c>
      <c r="F69" s="56">
        <v>41426</v>
      </c>
      <c r="G69" s="64">
        <v>102.8</v>
      </c>
      <c r="H69" s="58">
        <f t="shared" si="0"/>
        <v>129.20583657587548</v>
      </c>
      <c r="I69" s="58">
        <f t="shared" si="3"/>
        <v>0.53276929254884453</v>
      </c>
      <c r="J69" s="58">
        <f t="shared" si="1"/>
        <v>128.98249027237355</v>
      </c>
      <c r="K69" s="58">
        <f t="shared" si="3"/>
        <v>0.53788052185857704</v>
      </c>
      <c r="L69" s="58">
        <f t="shared" si="2"/>
        <v>129.87587548638132</v>
      </c>
      <c r="M69" s="58">
        <f t="shared" ref="M69" si="62">(L69-L65)/L65*100</f>
        <v>0.42866923317749867</v>
      </c>
    </row>
    <row r="70" spans="1:23" ht="15" x14ac:dyDescent="0.25">
      <c r="A70" s="10">
        <v>41518</v>
      </c>
      <c r="B70" s="63">
        <v>116.5</v>
      </c>
      <c r="C70" s="63">
        <v>116.2</v>
      </c>
      <c r="D70" s="63">
        <v>117.1</v>
      </c>
      <c r="F70" s="56">
        <v>41518</v>
      </c>
      <c r="G70" s="64">
        <v>104</v>
      </c>
      <c r="H70" s="58">
        <f t="shared" si="0"/>
        <v>128.59807692307695</v>
      </c>
      <c r="I70" s="58">
        <f t="shared" si="3"/>
        <v>0.56047347714015594</v>
      </c>
      <c r="J70" s="58">
        <f t="shared" si="1"/>
        <v>128.26692307692309</v>
      </c>
      <c r="K70" s="58">
        <f t="shared" si="3"/>
        <v>0.56757124396383674</v>
      </c>
      <c r="L70" s="58">
        <f t="shared" si="2"/>
        <v>129.2603846153846</v>
      </c>
      <c r="M70" s="58">
        <f t="shared" ref="M70" si="63">(L70-L66)/L66*100</f>
        <v>0.45826872513988354</v>
      </c>
    </row>
    <row r="71" spans="1:23" ht="15" x14ac:dyDescent="0.25">
      <c r="A71" s="10">
        <v>41609</v>
      </c>
      <c r="B71" s="63">
        <v>117.2</v>
      </c>
      <c r="C71" s="63">
        <v>117</v>
      </c>
      <c r="D71" s="63">
        <v>118</v>
      </c>
      <c r="F71" s="56">
        <v>41609</v>
      </c>
      <c r="G71" s="64">
        <v>104.8</v>
      </c>
      <c r="H71" s="58">
        <f t="shared" ref="H71:H93" si="64">B71*($G$93/G71)</f>
        <v>128.38320610687023</v>
      </c>
      <c r="I71" s="58">
        <f t="shared" si="3"/>
        <v>-0.11497172497693586</v>
      </c>
      <c r="J71" s="58">
        <f t="shared" ref="J71:J93" si="65">C71*$G$93/G71</f>
        <v>128.16412213740458</v>
      </c>
      <c r="K71" s="58">
        <f t="shared" si="3"/>
        <v>-0.11048613901163738</v>
      </c>
      <c r="L71" s="58">
        <f t="shared" ref="L71:L93" si="66">D71*$G$93/G71</f>
        <v>129.25954198473283</v>
      </c>
      <c r="M71" s="58">
        <f t="shared" ref="M71" si="67">(L71-L67)/L67*100</f>
        <v>-4.584138879475793E-2</v>
      </c>
    </row>
    <row r="72" spans="1:23" ht="15" x14ac:dyDescent="0.25">
      <c r="A72" s="10">
        <v>41699</v>
      </c>
      <c r="B72" s="63">
        <v>118</v>
      </c>
      <c r="C72" s="63">
        <v>117.7</v>
      </c>
      <c r="D72" s="63">
        <v>118.9</v>
      </c>
      <c r="F72" s="56">
        <v>41699</v>
      </c>
      <c r="G72" s="64">
        <v>105.4</v>
      </c>
      <c r="H72" s="58">
        <f t="shared" si="64"/>
        <v>128.52371916508537</v>
      </c>
      <c r="I72" s="58">
        <f t="shared" si="3"/>
        <v>-0.31185545747052246</v>
      </c>
      <c r="J72" s="58">
        <f t="shared" si="65"/>
        <v>128.19696394686906</v>
      </c>
      <c r="K72" s="58">
        <f t="shared" si="3"/>
        <v>-0.39206870789228587</v>
      </c>
      <c r="L72" s="58">
        <f t="shared" si="66"/>
        <v>129.50398481973434</v>
      </c>
      <c r="M72" s="58">
        <f t="shared" ref="M72" si="68">(L72-L68)/L68*100</f>
        <v>-7.2881033203542223E-2</v>
      </c>
    </row>
    <row r="73" spans="1:23" ht="15" x14ac:dyDescent="0.25">
      <c r="A73" s="10">
        <v>41791</v>
      </c>
      <c r="B73" s="63">
        <v>118.7</v>
      </c>
      <c r="C73" s="63">
        <v>118.4</v>
      </c>
      <c r="D73" s="63">
        <v>119.7</v>
      </c>
      <c r="F73" s="56">
        <v>41791</v>
      </c>
      <c r="G73" s="64">
        <v>105.9</v>
      </c>
      <c r="H73" s="58">
        <f t="shared" si="64"/>
        <v>128.67573182247403</v>
      </c>
      <c r="I73" s="58">
        <f t="shared" si="3"/>
        <v>-0.4102792624930256</v>
      </c>
      <c r="J73" s="58">
        <f t="shared" si="65"/>
        <v>128.35051935788479</v>
      </c>
      <c r="K73" s="58">
        <f t="shared" si="3"/>
        <v>-0.48996643897495085</v>
      </c>
      <c r="L73" s="58">
        <f t="shared" si="66"/>
        <v>129.75977337110481</v>
      </c>
      <c r="M73" s="58">
        <f t="shared" ref="M73" si="69">(L73-L69)/L69*100</f>
        <v>-8.9394673831229621E-2</v>
      </c>
    </row>
    <row r="74" spans="1:23" ht="15" x14ac:dyDescent="0.25">
      <c r="A74" s="10">
        <v>41883</v>
      </c>
      <c r="B74" s="63">
        <v>119.4</v>
      </c>
      <c r="C74" s="63">
        <v>119.1</v>
      </c>
      <c r="D74" s="63">
        <v>120.4</v>
      </c>
      <c r="F74" s="56">
        <v>41883</v>
      </c>
      <c r="G74" s="64">
        <v>106.4</v>
      </c>
      <c r="H74" s="58">
        <f t="shared" si="64"/>
        <v>128.82631578947368</v>
      </c>
      <c r="I74" s="58">
        <f t="shared" si="3"/>
        <v>0.17748233244052442</v>
      </c>
      <c r="J74" s="58">
        <f t="shared" si="65"/>
        <v>128.50263157894736</v>
      </c>
      <c r="K74" s="58">
        <f t="shared" si="3"/>
        <v>0.18376405730330758</v>
      </c>
      <c r="L74" s="58">
        <f t="shared" si="66"/>
        <v>129.90526315789472</v>
      </c>
      <c r="M74" s="58">
        <f t="shared" ref="M74" si="70">(L74-L70)/L70*100</f>
        <v>0.49889882691357412</v>
      </c>
    </row>
    <row r="75" spans="1:23" ht="15" x14ac:dyDescent="0.25">
      <c r="A75" s="10">
        <v>41974</v>
      </c>
      <c r="B75" s="63">
        <v>120.1</v>
      </c>
      <c r="C75" s="63">
        <v>119.8</v>
      </c>
      <c r="D75" s="63">
        <v>121.2</v>
      </c>
      <c r="F75" s="56">
        <v>41974</v>
      </c>
      <c r="G75" s="64">
        <v>106.6</v>
      </c>
      <c r="H75" s="58">
        <f t="shared" si="64"/>
        <v>129.33846153846153</v>
      </c>
      <c r="I75" s="58">
        <f t="shared" ref="I75:K93" si="71">(H75-H71)/H71*100</f>
        <v>0.74406572367114154</v>
      </c>
      <c r="J75" s="58">
        <f t="shared" si="65"/>
        <v>129.01538461538462</v>
      </c>
      <c r="K75" s="58">
        <f t="shared" si="71"/>
        <v>0.66419717451613014</v>
      </c>
      <c r="L75" s="58">
        <f t="shared" si="66"/>
        <v>130.52307692307693</v>
      </c>
      <c r="M75" s="58">
        <f t="shared" ref="M75" si="72">(L75-L71)/L71*100</f>
        <v>0.9775177282411639</v>
      </c>
    </row>
    <row r="76" spans="1:23" ht="15" x14ac:dyDescent="0.25">
      <c r="A76" s="10">
        <v>42064</v>
      </c>
      <c r="B76" s="63">
        <v>120.8</v>
      </c>
      <c r="C76" s="63">
        <v>120.4</v>
      </c>
      <c r="D76" s="63">
        <v>122</v>
      </c>
      <c r="F76" s="56">
        <v>42064</v>
      </c>
      <c r="G76" s="64">
        <v>106.8</v>
      </c>
      <c r="H76" s="58">
        <f t="shared" si="64"/>
        <v>129.84868913857676</v>
      </c>
      <c r="I76" s="58">
        <f t="shared" si="71"/>
        <v>1.0309147463975132</v>
      </c>
      <c r="J76" s="58">
        <f t="shared" si="65"/>
        <v>129.4187265917603</v>
      </c>
      <c r="K76" s="58">
        <f t="shared" si="71"/>
        <v>0.95303555347660129</v>
      </c>
      <c r="L76" s="58">
        <f t="shared" si="66"/>
        <v>131.13857677902624</v>
      </c>
      <c r="M76" s="58">
        <f t="shared" ref="M76" si="73">(L76-L72)/L72*100</f>
        <v>1.2621943344578925</v>
      </c>
    </row>
    <row r="77" spans="1:23" ht="15" x14ac:dyDescent="0.25">
      <c r="A77" s="10">
        <v>42156</v>
      </c>
      <c r="B77" s="63">
        <v>121.4</v>
      </c>
      <c r="C77" s="63">
        <v>121</v>
      </c>
      <c r="D77" s="63">
        <v>122.8</v>
      </c>
      <c r="F77" s="56">
        <v>42156</v>
      </c>
      <c r="G77" s="64">
        <v>107.5</v>
      </c>
      <c r="H77" s="58">
        <f t="shared" si="64"/>
        <v>129.64390697674418</v>
      </c>
      <c r="I77" s="58">
        <f t="shared" si="71"/>
        <v>0.75241472541681254</v>
      </c>
      <c r="J77" s="58">
        <f t="shared" si="65"/>
        <v>129.2167441860465</v>
      </c>
      <c r="K77" s="58">
        <f t="shared" si="71"/>
        <v>0.6748900062853479</v>
      </c>
      <c r="L77" s="58">
        <f t="shared" si="66"/>
        <v>131.13897674418604</v>
      </c>
      <c r="M77" s="58">
        <f t="shared" ref="M77" si="74">(L77-L73)/L73*100</f>
        <v>1.0628897825960206</v>
      </c>
    </row>
    <row r="78" spans="1:23" ht="18" x14ac:dyDescent="0.25">
      <c r="A78" s="10">
        <v>42248</v>
      </c>
      <c r="B78" s="63">
        <v>122</v>
      </c>
      <c r="C78" s="63">
        <v>121.6</v>
      </c>
      <c r="D78" s="63">
        <v>123.6</v>
      </c>
      <c r="F78" s="56">
        <v>42248</v>
      </c>
      <c r="G78" s="64">
        <v>108</v>
      </c>
      <c r="H78" s="58">
        <f t="shared" si="64"/>
        <v>129.68148148148148</v>
      </c>
      <c r="I78" s="58">
        <f t="shared" si="71"/>
        <v>0.66381289161859014</v>
      </c>
      <c r="J78" s="58">
        <f t="shared" si="65"/>
        <v>129.25629629629628</v>
      </c>
      <c r="K78" s="58">
        <f t="shared" si="71"/>
        <v>0.58649749665702489</v>
      </c>
      <c r="L78" s="58">
        <f t="shared" si="66"/>
        <v>131.38222222222223</v>
      </c>
      <c r="M78" s="58">
        <f t="shared" ref="M78" si="75">(L78-L74)/L74*100</f>
        <v>1.1369509043927779</v>
      </c>
      <c r="T78" s="51" t="s">
        <v>73</v>
      </c>
      <c r="U78" s="51"/>
      <c r="V78" s="51"/>
      <c r="W78" s="51"/>
    </row>
    <row r="79" spans="1:23" ht="15" x14ac:dyDescent="0.25">
      <c r="A79" s="10">
        <v>42339</v>
      </c>
      <c r="B79" s="63">
        <v>122.7</v>
      </c>
      <c r="C79" s="63">
        <v>122.2</v>
      </c>
      <c r="D79" s="63">
        <v>124.3</v>
      </c>
      <c r="F79" s="56">
        <v>42339</v>
      </c>
      <c r="G79" s="64">
        <v>108.4</v>
      </c>
      <c r="H79" s="58">
        <f t="shared" si="64"/>
        <v>129.94428044280443</v>
      </c>
      <c r="I79" s="58">
        <f t="shared" si="71"/>
        <v>0.46839810612927674</v>
      </c>
      <c r="J79" s="58">
        <f t="shared" si="65"/>
        <v>129.41476014760147</v>
      </c>
      <c r="K79" s="58">
        <f t="shared" si="71"/>
        <v>0.30955651793578964</v>
      </c>
      <c r="L79" s="58">
        <f t="shared" si="66"/>
        <v>131.63874538745387</v>
      </c>
      <c r="M79" s="58">
        <f t="shared" ref="M79" si="76">(L79-L75)/L75*100</f>
        <v>0.85476721103843678</v>
      </c>
    </row>
    <row r="80" spans="1:23" ht="15" x14ac:dyDescent="0.25">
      <c r="A80" s="10">
        <v>42430</v>
      </c>
      <c r="B80" s="63">
        <v>123.3</v>
      </c>
      <c r="C80" s="63">
        <v>122.8</v>
      </c>
      <c r="D80" s="63">
        <v>125</v>
      </c>
      <c r="F80" s="56">
        <v>42430</v>
      </c>
      <c r="G80" s="64">
        <v>108.2</v>
      </c>
      <c r="H80" s="58">
        <f t="shared" si="64"/>
        <v>130.82107208872458</v>
      </c>
      <c r="I80" s="58">
        <f t="shared" si="71"/>
        <v>0.74885850338471571</v>
      </c>
      <c r="J80" s="58">
        <f t="shared" si="65"/>
        <v>130.29057301293898</v>
      </c>
      <c r="K80" s="58">
        <f t="shared" si="71"/>
        <v>0.67366326662202047</v>
      </c>
      <c r="L80" s="58">
        <f t="shared" si="66"/>
        <v>132.62476894639556</v>
      </c>
      <c r="M80" s="58">
        <f t="shared" ref="M80" si="77">(L80-L76)/L76*100</f>
        <v>1.1332989909396516</v>
      </c>
    </row>
    <row r="81" spans="1:13" ht="15" x14ac:dyDescent="0.25">
      <c r="A81" s="10">
        <v>42522</v>
      </c>
      <c r="B81" s="63">
        <v>123.9</v>
      </c>
      <c r="C81" s="63">
        <v>123.3</v>
      </c>
      <c r="D81" s="63">
        <v>125.7</v>
      </c>
      <c r="F81" s="56">
        <v>42522</v>
      </c>
      <c r="G81" s="64">
        <v>108.6</v>
      </c>
      <c r="H81" s="58">
        <f t="shared" si="64"/>
        <v>130.97348066298343</v>
      </c>
      <c r="I81" s="58">
        <f t="shared" si="71"/>
        <v>1.025558174884192</v>
      </c>
      <c r="J81" s="58">
        <f t="shared" si="65"/>
        <v>130.33922651933702</v>
      </c>
      <c r="K81" s="58">
        <f t="shared" si="71"/>
        <v>0.86868179535182244</v>
      </c>
      <c r="L81" s="58">
        <f t="shared" si="66"/>
        <v>132.87624309392265</v>
      </c>
      <c r="M81" s="58">
        <f t="shared" ref="M81" si="78">(L81-L77)/L77*100</f>
        <v>1.3247521010671872</v>
      </c>
    </row>
    <row r="82" spans="1:13" ht="15" x14ac:dyDescent="0.25">
      <c r="A82" s="10">
        <v>42614</v>
      </c>
      <c r="B82" s="63">
        <v>124.4</v>
      </c>
      <c r="C82" s="63">
        <v>123.9</v>
      </c>
      <c r="D82" s="63">
        <v>126.4</v>
      </c>
      <c r="F82" s="56">
        <v>42614</v>
      </c>
      <c r="G82" s="64">
        <v>109.4</v>
      </c>
      <c r="H82" s="58">
        <f t="shared" si="64"/>
        <v>130.54040219378427</v>
      </c>
      <c r="I82" s="58">
        <f t="shared" si="71"/>
        <v>0.662331045643895</v>
      </c>
      <c r="J82" s="58">
        <f t="shared" si="65"/>
        <v>130.01572212065813</v>
      </c>
      <c r="K82" s="58">
        <f t="shared" si="71"/>
        <v>0.58753487924564785</v>
      </c>
      <c r="L82" s="58">
        <f t="shared" si="66"/>
        <v>132.63912248628884</v>
      </c>
      <c r="M82" s="58">
        <f t="shared" ref="M82" si="79">(L82-L78)/L78*100</f>
        <v>0.95667453541824865</v>
      </c>
    </row>
    <row r="83" spans="1:13" ht="15" x14ac:dyDescent="0.25">
      <c r="A83" s="10">
        <v>42705</v>
      </c>
      <c r="B83" s="63">
        <v>125</v>
      </c>
      <c r="C83" s="63">
        <v>124.4</v>
      </c>
      <c r="D83" s="63">
        <v>127.1</v>
      </c>
      <c r="F83" s="56">
        <v>42705</v>
      </c>
      <c r="G83" s="64">
        <v>110</v>
      </c>
      <c r="H83" s="58">
        <f t="shared" si="64"/>
        <v>130.45454545454547</v>
      </c>
      <c r="I83" s="58">
        <f t="shared" si="71"/>
        <v>0.39267985478255507</v>
      </c>
      <c r="J83" s="58">
        <f t="shared" si="65"/>
        <v>129.82836363636363</v>
      </c>
      <c r="K83" s="58">
        <f t="shared" si="71"/>
        <v>0.31959529831870492</v>
      </c>
      <c r="L83" s="58">
        <f t="shared" si="66"/>
        <v>132.64618181818179</v>
      </c>
      <c r="M83" s="58">
        <f t="shared" ref="M83" si="80">(L83-L79)/L79*100</f>
        <v>0.76530388356613521</v>
      </c>
    </row>
    <row r="84" spans="1:13" ht="15" x14ac:dyDescent="0.25">
      <c r="A84" s="10">
        <v>42795</v>
      </c>
      <c r="B84" s="63">
        <v>125.6</v>
      </c>
      <c r="C84" s="63">
        <v>125</v>
      </c>
      <c r="D84" s="63">
        <v>127.9</v>
      </c>
      <c r="F84" s="56">
        <v>42795</v>
      </c>
      <c r="G84" s="64">
        <v>110.5</v>
      </c>
      <c r="H84" s="58">
        <f t="shared" si="64"/>
        <v>130.48760180995475</v>
      </c>
      <c r="I84" s="58">
        <f t="shared" si="71"/>
        <v>-0.25490563060334764</v>
      </c>
      <c r="J84" s="58">
        <f t="shared" si="65"/>
        <v>129.86425339366517</v>
      </c>
      <c r="K84" s="58">
        <f t="shared" si="71"/>
        <v>-0.3272068035432425</v>
      </c>
      <c r="L84" s="58">
        <f t="shared" si="66"/>
        <v>132.8771040723982</v>
      </c>
      <c r="M84" s="58">
        <f t="shared" ref="M84" si="81">(L84-L80)/L80*100</f>
        <v>0.19026244343892024</v>
      </c>
    </row>
    <row r="85" spans="1:13" ht="15" x14ac:dyDescent="0.25">
      <c r="A85" s="10">
        <v>42887</v>
      </c>
      <c r="B85" s="63">
        <v>126.3</v>
      </c>
      <c r="C85" s="63">
        <v>125.6</v>
      </c>
      <c r="D85" s="63">
        <v>128.69999999999999</v>
      </c>
      <c r="F85" s="56">
        <v>42887</v>
      </c>
      <c r="G85" s="64">
        <v>110.7</v>
      </c>
      <c r="H85" s="58">
        <f t="shared" si="64"/>
        <v>130.97777777777776</v>
      </c>
      <c r="I85" s="58">
        <f t="shared" si="71"/>
        <v>3.2809044797270479E-3</v>
      </c>
      <c r="J85" s="58">
        <f t="shared" si="65"/>
        <v>130.25185185185185</v>
      </c>
      <c r="K85" s="58">
        <f t="shared" si="71"/>
        <v>-6.7036355683913543E-2</v>
      </c>
      <c r="L85" s="58">
        <f t="shared" si="66"/>
        <v>133.46666666666664</v>
      </c>
      <c r="M85" s="58">
        <f t="shared" ref="M85" si="82">(L85-L81)/L81*100</f>
        <v>0.44434095892269476</v>
      </c>
    </row>
    <row r="86" spans="1:13" ht="15" x14ac:dyDescent="0.25">
      <c r="A86" s="10">
        <v>42979</v>
      </c>
      <c r="B86" s="63">
        <v>126.9</v>
      </c>
      <c r="C86" s="63">
        <v>126.2</v>
      </c>
      <c r="D86" s="63">
        <v>129.4</v>
      </c>
      <c r="F86" s="56">
        <v>42979</v>
      </c>
      <c r="G86" s="64">
        <v>111.4</v>
      </c>
      <c r="H86" s="58">
        <f t="shared" si="64"/>
        <v>130.77307001795333</v>
      </c>
      <c r="I86" s="58">
        <f t="shared" si="71"/>
        <v>0.17823433991237878</v>
      </c>
      <c r="J86" s="58">
        <f t="shared" si="65"/>
        <v>130.05170556552963</v>
      </c>
      <c r="K86" s="58">
        <f t="shared" si="71"/>
        <v>2.7676225832219913E-2</v>
      </c>
      <c r="L86" s="58">
        <f t="shared" si="66"/>
        <v>133.34937163375224</v>
      </c>
      <c r="M86" s="58">
        <f t="shared" ref="M86" si="83">(L86-L82)/L82*100</f>
        <v>0.53547485398723182</v>
      </c>
    </row>
    <row r="87" spans="1:13" ht="15" x14ac:dyDescent="0.25">
      <c r="A87" s="10">
        <v>43070</v>
      </c>
      <c r="B87" s="63">
        <v>127.6</v>
      </c>
      <c r="C87" s="63">
        <v>126.8</v>
      </c>
      <c r="D87" s="63">
        <v>130.19999999999999</v>
      </c>
      <c r="F87" s="56">
        <v>43070</v>
      </c>
      <c r="G87" s="64">
        <v>112.1</v>
      </c>
      <c r="H87" s="58">
        <f t="shared" si="64"/>
        <v>130.67332738626226</v>
      </c>
      <c r="I87" s="58">
        <f t="shared" si="71"/>
        <v>0.16770740410346324</v>
      </c>
      <c r="J87" s="58">
        <f t="shared" si="65"/>
        <v>129.85405887600356</v>
      </c>
      <c r="K87" s="58">
        <f t="shared" si="71"/>
        <v>1.9791699533315957E-2</v>
      </c>
      <c r="L87" s="58">
        <f t="shared" si="66"/>
        <v>133.33595004460304</v>
      </c>
      <c r="M87" s="58">
        <f t="shared" ref="M87" si="84">(L87-L83)/L83*100</f>
        <v>0.52000609212160842</v>
      </c>
    </row>
    <row r="88" spans="1:13" ht="15" x14ac:dyDescent="0.25">
      <c r="A88" s="10">
        <v>43160</v>
      </c>
      <c r="B88" s="63">
        <v>128.30000000000001</v>
      </c>
      <c r="C88" s="63">
        <v>127.5</v>
      </c>
      <c r="D88" s="63">
        <v>131</v>
      </c>
      <c r="F88" s="56">
        <v>43160</v>
      </c>
      <c r="G88" s="64">
        <v>112.6</v>
      </c>
      <c r="H88" s="58">
        <f t="shared" si="64"/>
        <v>130.80674955595029</v>
      </c>
      <c r="I88" s="58">
        <f t="shared" si="71"/>
        <v>0.24458089624510909</v>
      </c>
      <c r="J88" s="58">
        <f t="shared" si="65"/>
        <v>129.99111900532861</v>
      </c>
      <c r="K88" s="58">
        <f t="shared" si="71"/>
        <v>9.7690941385442126E-2</v>
      </c>
      <c r="L88" s="58">
        <f t="shared" si="66"/>
        <v>133.55950266429841</v>
      </c>
      <c r="M88" s="58">
        <f t="shared" ref="M88" si="85">(L88-L84)/L84*100</f>
        <v>0.51355618912977241</v>
      </c>
    </row>
    <row r="89" spans="1:13" ht="15" x14ac:dyDescent="0.25">
      <c r="A89" s="10">
        <v>43252</v>
      </c>
      <c r="B89" s="63">
        <v>129</v>
      </c>
      <c r="C89" s="63">
        <v>128.19999999999999</v>
      </c>
      <c r="D89" s="63">
        <v>131.80000000000001</v>
      </c>
      <c r="F89" s="56">
        <v>43252</v>
      </c>
      <c r="G89" s="64">
        <v>113</v>
      </c>
      <c r="H89" s="58">
        <f t="shared" si="64"/>
        <v>131.05486725663718</v>
      </c>
      <c r="I89" s="58">
        <f t="shared" si="71"/>
        <v>5.8856914636476486E-2</v>
      </c>
      <c r="J89" s="58">
        <f t="shared" si="65"/>
        <v>130.24212389380529</v>
      </c>
      <c r="K89" s="58">
        <f t="shared" si="71"/>
        <v>-7.4685756158251598E-3</v>
      </c>
      <c r="L89" s="58">
        <f t="shared" si="66"/>
        <v>133.89946902654867</v>
      </c>
      <c r="M89" s="58">
        <f t="shared" ref="M89" si="86">(L89-L85)/L85*100</f>
        <v>0.3242774924191052</v>
      </c>
    </row>
    <row r="90" spans="1:13" ht="15" x14ac:dyDescent="0.25">
      <c r="A90" s="10">
        <v>43344</v>
      </c>
      <c r="B90" s="63">
        <v>129.80000000000001</v>
      </c>
      <c r="C90" s="63">
        <v>128.9</v>
      </c>
      <c r="D90" s="63">
        <v>132.6</v>
      </c>
      <c r="F90" s="56">
        <v>43344</v>
      </c>
      <c r="G90" s="64">
        <v>113.5</v>
      </c>
      <c r="H90" s="58">
        <f t="shared" si="64"/>
        <v>131.2866960352423</v>
      </c>
      <c r="I90" s="58">
        <f t="shared" si="71"/>
        <v>0.39276130568660422</v>
      </c>
      <c r="J90" s="58">
        <f t="shared" si="65"/>
        <v>130.37638766519825</v>
      </c>
      <c r="K90" s="58">
        <f t="shared" si="71"/>
        <v>0.24965616425923942</v>
      </c>
      <c r="L90" s="58">
        <f t="shared" si="66"/>
        <v>134.11876651982379</v>
      </c>
      <c r="M90" s="58">
        <f t="shared" ref="M90" si="87">(L90-L86)/L86*100</f>
        <v>0.57697676160388423</v>
      </c>
    </row>
    <row r="91" spans="1:13" ht="15" x14ac:dyDescent="0.25">
      <c r="A91" s="10">
        <v>43435</v>
      </c>
      <c r="B91" s="63">
        <v>130.5</v>
      </c>
      <c r="C91" s="63">
        <v>129.69999999999999</v>
      </c>
      <c r="D91" s="63">
        <v>133.5</v>
      </c>
      <c r="F91" s="56">
        <v>43435</v>
      </c>
      <c r="G91" s="64">
        <v>114.1</v>
      </c>
      <c r="H91" s="58">
        <f t="shared" si="64"/>
        <v>131.3006134969325</v>
      </c>
      <c r="I91" s="58">
        <f t="shared" si="71"/>
        <v>0.48004143096166974</v>
      </c>
      <c r="J91" s="58">
        <f t="shared" si="65"/>
        <v>130.49570552147239</v>
      </c>
      <c r="K91" s="58">
        <f t="shared" si="71"/>
        <v>0.49412906382966987</v>
      </c>
      <c r="L91" s="58">
        <f t="shared" si="66"/>
        <v>134.31901840490798</v>
      </c>
      <c r="M91" s="58">
        <f t="shared" ref="M91" si="88">(L91-L87)/L87*100</f>
        <v>0.73728680072860209</v>
      </c>
    </row>
    <row r="92" spans="1:13" ht="15" x14ac:dyDescent="0.25">
      <c r="A92" s="10">
        <v>43525</v>
      </c>
      <c r="B92" s="63">
        <v>131.30000000000001</v>
      </c>
      <c r="C92" s="63">
        <v>130.4</v>
      </c>
      <c r="D92" s="63">
        <v>134.30000000000001</v>
      </c>
      <c r="F92" s="56">
        <v>43525</v>
      </c>
      <c r="G92" s="64">
        <v>114.1</v>
      </c>
      <c r="H92" s="58">
        <f t="shared" si="64"/>
        <v>132.10552147239264</v>
      </c>
      <c r="I92" s="58">
        <f t="shared" si="71"/>
        <v>0.99289365483913439</v>
      </c>
      <c r="J92" s="58">
        <f t="shared" si="65"/>
        <v>131.20000000000002</v>
      </c>
      <c r="K92" s="58">
        <f t="shared" si="71"/>
        <v>0.92997198879551846</v>
      </c>
      <c r="L92" s="58">
        <f t="shared" si="66"/>
        <v>135.12392638036812</v>
      </c>
      <c r="M92" s="58">
        <f t="shared" ref="M92:M93" si="89">(L92-L88)/L88*100</f>
        <v>1.1713308936181712</v>
      </c>
    </row>
    <row r="93" spans="1:13" ht="15" x14ac:dyDescent="0.25">
      <c r="A93" s="10">
        <v>43617</v>
      </c>
      <c r="B93" s="63">
        <v>132</v>
      </c>
      <c r="C93" s="63">
        <v>131.1</v>
      </c>
      <c r="D93" s="63">
        <v>135.1</v>
      </c>
      <c r="F93" s="56">
        <v>43617</v>
      </c>
      <c r="G93" s="64">
        <v>114.8</v>
      </c>
      <c r="H93" s="58">
        <f t="shared" si="64"/>
        <v>132</v>
      </c>
      <c r="I93" s="58">
        <f t="shared" si="71"/>
        <v>0.72117332469004802</v>
      </c>
      <c r="J93" s="58">
        <f t="shared" si="65"/>
        <v>131.1</v>
      </c>
      <c r="K93" s="58">
        <f t="shared" si="71"/>
        <v>0.65867791506086792</v>
      </c>
      <c r="L93" s="58">
        <f t="shared" si="66"/>
        <v>135.1</v>
      </c>
      <c r="M93" s="58">
        <f t="shared" si="89"/>
        <v>0.8965912876124168</v>
      </c>
    </row>
    <row r="95" spans="1:13" x14ac:dyDescent="0.2">
      <c r="A95" s="55" t="s">
        <v>66</v>
      </c>
      <c r="M95" s="57"/>
    </row>
    <row r="96" spans="1:13" x14ac:dyDescent="0.2">
      <c r="A96" s="55" t="s">
        <v>67</v>
      </c>
      <c r="H96" s="57">
        <f>((H92/H8)^(1/21)-1)*100</f>
        <v>0.61397212408871304</v>
      </c>
      <c r="I96" s="57">
        <f>AVERAGE(I10:I92)</f>
        <v>0.61953143593551219</v>
      </c>
      <c r="J96" s="57">
        <f>((J92/J8)^(1/21)-1)*100</f>
        <v>0.53183911136567286</v>
      </c>
      <c r="K96" s="57">
        <f>AVERAGE(K10:K92)</f>
        <v>0.53918281076988461</v>
      </c>
      <c r="L96" s="57">
        <f>((L92/L8)^(1/21)-1)*100</f>
        <v>0.86598349934330354</v>
      </c>
      <c r="M96" s="57">
        <f>AVERAGE(M10:M92)</f>
        <v>0.86869267654973492</v>
      </c>
    </row>
    <row r="98" spans="1:12" x14ac:dyDescent="0.2">
      <c r="A98" s="55" t="s">
        <v>68</v>
      </c>
      <c r="H98" s="58">
        <f>((H92/H72)^(1/5)-1)*100</f>
        <v>0.55126462388419561</v>
      </c>
      <c r="J98" s="58">
        <f>((J92/J72)^(1/5)-1)*100</f>
        <v>0.46417425590836725</v>
      </c>
      <c r="L98" s="58">
        <f>((L92/L72)^(1/5)-1)*100</f>
        <v>0.85323304083386731</v>
      </c>
    </row>
    <row r="100" spans="1:12" x14ac:dyDescent="0.2">
      <c r="A100" s="55" t="s">
        <v>71</v>
      </c>
      <c r="H100" s="58">
        <f>((H72/H32)^(1/10)-1)*100</f>
        <v>0.85006480390059647</v>
      </c>
      <c r="J100" s="58">
        <f>((J72/J32)^(1/10)-1)*100</f>
        <v>0.78780530000823745</v>
      </c>
      <c r="L100" s="58">
        <f>((L72/L32)^(1/10)-1)*100</f>
        <v>1.0374891866962166</v>
      </c>
    </row>
    <row r="102" spans="1:12" x14ac:dyDescent="0.2">
      <c r="A102" s="55" t="s">
        <v>70</v>
      </c>
      <c r="H102" s="58">
        <f>((H52/H32)^(1/5)-1)*100</f>
        <v>1.1195977985645422</v>
      </c>
      <c r="J102" s="58">
        <f>((J52/J32)^(1/5)-1)*100</f>
        <v>1.0261195971732251</v>
      </c>
      <c r="L102" s="58">
        <f>((L52/L32)^(1/5)-1)*100</f>
        <v>1.3416781181815329</v>
      </c>
    </row>
    <row r="104" spans="1:12" x14ac:dyDescent="0.2">
      <c r="A104" s="55" t="s">
        <v>69</v>
      </c>
      <c r="H104" s="58">
        <f>((H72/H52)^(1/5)-1)*100</f>
        <v>0.58125024598674191</v>
      </c>
      <c r="J104" s="58">
        <f>((J72/J52)^(1/5)-1)*100</f>
        <v>0.55005317136425091</v>
      </c>
      <c r="L104" s="58">
        <f>((L72/L52)^(1/5)-1)*100</f>
        <v>0.73421331396184009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2"/>
  <sheetViews>
    <sheetView topLeftCell="A60" workbookViewId="0">
      <selection activeCell="A60" sqref="A1:XFD1048576"/>
    </sheetView>
  </sheetViews>
  <sheetFormatPr defaultRowHeight="12.75" x14ac:dyDescent="0.2"/>
  <cols>
    <col min="2" max="2" width="14.42578125" customWidth="1"/>
  </cols>
  <sheetData>
    <row r="1" spans="1:13" ht="18" x14ac:dyDescent="0.25">
      <c r="A1" s="51" t="s">
        <v>63</v>
      </c>
      <c r="B1" s="51"/>
    </row>
    <row r="2" spans="1:13" ht="18" x14ac:dyDescent="0.25">
      <c r="A2" s="52" t="s">
        <v>29</v>
      </c>
      <c r="B2" s="51"/>
    </row>
    <row r="3" spans="1:13" x14ac:dyDescent="0.2">
      <c r="H3" s="55" t="s">
        <v>63</v>
      </c>
      <c r="I3" s="55"/>
      <c r="K3" s="55"/>
      <c r="M3" s="55"/>
    </row>
    <row r="4" spans="1:13" ht="157.5" x14ac:dyDescent="0.2">
      <c r="B4" s="53" t="s">
        <v>74</v>
      </c>
      <c r="C4" s="54" t="s">
        <v>78</v>
      </c>
      <c r="D4" s="54" t="s">
        <v>79</v>
      </c>
      <c r="F4" s="55" t="s">
        <v>64</v>
      </c>
      <c r="H4" s="53" t="s">
        <v>74</v>
      </c>
      <c r="I4" s="53" t="s">
        <v>74</v>
      </c>
      <c r="J4" s="54" t="s">
        <v>41</v>
      </c>
      <c r="K4" s="53" t="s">
        <v>74</v>
      </c>
      <c r="L4" s="54" t="s">
        <v>45</v>
      </c>
      <c r="M4" s="53" t="s">
        <v>74</v>
      </c>
    </row>
    <row r="5" spans="1:13" ht="38.25" x14ac:dyDescent="0.2">
      <c r="A5" s="2"/>
      <c r="B5" s="67" t="s">
        <v>77</v>
      </c>
      <c r="C5" s="66" t="s">
        <v>75</v>
      </c>
      <c r="D5" s="66" t="s">
        <v>76</v>
      </c>
      <c r="I5" s="59" t="s">
        <v>65</v>
      </c>
      <c r="K5" s="59" t="s">
        <v>65</v>
      </c>
      <c r="M5" s="59" t="s">
        <v>65</v>
      </c>
    </row>
    <row r="6" spans="1:13" ht="15" x14ac:dyDescent="0.25">
      <c r="A6" s="10">
        <v>35674</v>
      </c>
      <c r="B6" s="65">
        <v>66.599999999999994</v>
      </c>
      <c r="C6" s="69">
        <v>67.3</v>
      </c>
      <c r="D6" s="69">
        <v>64.8</v>
      </c>
      <c r="F6" s="56">
        <v>35674</v>
      </c>
      <c r="G6" s="64">
        <v>66.599999999999994</v>
      </c>
      <c r="H6" s="58">
        <f>B6*($G$93/G6)</f>
        <v>114.8</v>
      </c>
      <c r="I6" s="58"/>
      <c r="J6" s="58">
        <f>C6*$G$93/G6</f>
        <v>116.0066066066066</v>
      </c>
      <c r="K6" s="58"/>
      <c r="L6" s="58">
        <f>D6*$G$93/G6</f>
        <v>111.6972972972973</v>
      </c>
      <c r="M6" s="58"/>
    </row>
    <row r="7" spans="1:13" ht="15" x14ac:dyDescent="0.25">
      <c r="A7" s="10">
        <v>35765</v>
      </c>
      <c r="B7" s="65">
        <v>67.2</v>
      </c>
      <c r="C7" s="69">
        <v>67.900000000000006</v>
      </c>
      <c r="D7" s="69">
        <v>65.3</v>
      </c>
      <c r="F7" s="56">
        <v>35765</v>
      </c>
      <c r="G7" s="64">
        <v>66.8</v>
      </c>
      <c r="H7" s="58">
        <f t="shared" ref="H7:H70" si="0">B7*($G$93/G7)</f>
        <v>115.48742514970061</v>
      </c>
      <c r="I7" s="58"/>
      <c r="J7" s="58">
        <f t="shared" ref="J7:J70" si="1">C7*$G$93/G7</f>
        <v>116.69041916167666</v>
      </c>
      <c r="K7" s="58"/>
      <c r="L7" s="58">
        <f t="shared" ref="L7:L70" si="2">D7*$G$93/G7</f>
        <v>112.22215568862275</v>
      </c>
      <c r="M7" s="58"/>
    </row>
    <row r="8" spans="1:13" ht="15" x14ac:dyDescent="0.25">
      <c r="A8" s="10">
        <v>35855</v>
      </c>
      <c r="B8" s="65">
        <v>67.8</v>
      </c>
      <c r="C8" s="69">
        <v>68.5</v>
      </c>
      <c r="D8" s="69">
        <v>65.8</v>
      </c>
      <c r="F8" s="56">
        <v>35855</v>
      </c>
      <c r="G8" s="64">
        <v>67</v>
      </c>
      <c r="H8" s="58">
        <f t="shared" si="0"/>
        <v>116.1707462686567</v>
      </c>
      <c r="I8" s="58"/>
      <c r="J8" s="58">
        <f t="shared" si="1"/>
        <v>117.37014925373134</v>
      </c>
      <c r="K8" s="58"/>
      <c r="L8" s="58">
        <f t="shared" si="2"/>
        <v>112.74388059701491</v>
      </c>
      <c r="M8" s="58"/>
    </row>
    <row r="9" spans="1:13" ht="15" x14ac:dyDescent="0.25">
      <c r="A9" s="10">
        <v>35947</v>
      </c>
      <c r="B9" s="65">
        <v>68.3</v>
      </c>
      <c r="C9" s="69">
        <v>69</v>
      </c>
      <c r="D9" s="69">
        <v>66.3</v>
      </c>
      <c r="F9" s="56">
        <v>35947</v>
      </c>
      <c r="G9" s="64">
        <v>67.400000000000006</v>
      </c>
      <c r="H9" s="58">
        <f t="shared" si="0"/>
        <v>116.33293768545992</v>
      </c>
      <c r="I9" s="58"/>
      <c r="J9" s="58">
        <f t="shared" si="1"/>
        <v>117.52522255192878</v>
      </c>
      <c r="K9" s="58"/>
      <c r="L9" s="58">
        <f t="shared" si="2"/>
        <v>112.92640949554895</v>
      </c>
      <c r="M9" s="58"/>
    </row>
    <row r="10" spans="1:13" ht="15" x14ac:dyDescent="0.25">
      <c r="A10" s="10">
        <v>36039</v>
      </c>
      <c r="B10" s="65">
        <v>68.8</v>
      </c>
      <c r="C10" s="69">
        <v>69.400000000000006</v>
      </c>
      <c r="D10" s="69">
        <v>67.099999999999994</v>
      </c>
      <c r="F10" s="56">
        <v>36039</v>
      </c>
      <c r="G10" s="64">
        <v>67.5</v>
      </c>
      <c r="H10" s="58">
        <f t="shared" si="0"/>
        <v>117.01096296296295</v>
      </c>
      <c r="I10" s="58">
        <f>(H10-H6)/H6*100</f>
        <v>1.9259259259259167</v>
      </c>
      <c r="J10" s="58">
        <f t="shared" si="1"/>
        <v>118.03140740740741</v>
      </c>
      <c r="K10" s="58">
        <f>(J10-J6)/J6*100</f>
        <v>1.7454185240218083</v>
      </c>
      <c r="L10" s="58">
        <f t="shared" si="2"/>
        <v>114.11970370370369</v>
      </c>
      <c r="M10" s="58">
        <f>(L10-L6)/L6*100</f>
        <v>2.1687242798353807</v>
      </c>
    </row>
    <row r="11" spans="1:13" ht="15" x14ac:dyDescent="0.25">
      <c r="A11" s="10">
        <v>36130</v>
      </c>
      <c r="B11" s="65">
        <v>69.3</v>
      </c>
      <c r="C11" s="69">
        <v>69.900000000000006</v>
      </c>
      <c r="D11" s="69">
        <v>67.599999999999994</v>
      </c>
      <c r="F11" s="56">
        <v>36130</v>
      </c>
      <c r="G11" s="64">
        <v>67.8</v>
      </c>
      <c r="H11" s="58">
        <f t="shared" si="0"/>
        <v>117.33982300884956</v>
      </c>
      <c r="I11" s="58">
        <f t="shared" ref="I11:K74" si="3">(H11-H7)/H7*100</f>
        <v>1.603982300884949</v>
      </c>
      <c r="J11" s="58">
        <f t="shared" si="1"/>
        <v>118.35575221238939</v>
      </c>
      <c r="K11" s="58">
        <f t="shared" si="3"/>
        <v>1.4271377741863995</v>
      </c>
      <c r="L11" s="58">
        <f t="shared" si="2"/>
        <v>114.46135693215339</v>
      </c>
      <c r="M11" s="58">
        <f t="shared" ref="M11" si="4">(L11-L7)/L7*100</f>
        <v>1.9953290237478993</v>
      </c>
    </row>
    <row r="12" spans="1:13" ht="15" x14ac:dyDescent="0.25">
      <c r="A12" s="10">
        <v>36220</v>
      </c>
      <c r="B12" s="65">
        <v>69.900000000000006</v>
      </c>
      <c r="C12" s="69">
        <v>70.400000000000006</v>
      </c>
      <c r="D12" s="69">
        <v>68.5</v>
      </c>
      <c r="F12" s="56">
        <v>36220</v>
      </c>
      <c r="G12" s="64">
        <v>67.8</v>
      </c>
      <c r="H12" s="58">
        <f t="shared" si="0"/>
        <v>118.3557522123894</v>
      </c>
      <c r="I12" s="58">
        <f t="shared" si="3"/>
        <v>1.8808572845694351</v>
      </c>
      <c r="J12" s="58">
        <f t="shared" si="1"/>
        <v>119.20235988200591</v>
      </c>
      <c r="K12" s="58">
        <f t="shared" si="3"/>
        <v>1.5610533341946127</v>
      </c>
      <c r="L12" s="58">
        <f t="shared" si="2"/>
        <v>115.98525073746313</v>
      </c>
      <c r="M12" s="58">
        <f t="shared" ref="M12" si="5">(L12-L8)/L8*100</f>
        <v>2.8749854300598257</v>
      </c>
    </row>
    <row r="13" spans="1:13" ht="15" x14ac:dyDescent="0.25">
      <c r="A13" s="10">
        <v>36312</v>
      </c>
      <c r="B13" s="65">
        <v>70.400000000000006</v>
      </c>
      <c r="C13" s="69">
        <v>71</v>
      </c>
      <c r="D13" s="69">
        <v>68.900000000000006</v>
      </c>
      <c r="F13" s="56">
        <v>36312</v>
      </c>
      <c r="G13" s="64">
        <v>68.099999999999994</v>
      </c>
      <c r="H13" s="58">
        <f t="shared" si="0"/>
        <v>118.67723935389135</v>
      </c>
      <c r="I13" s="58">
        <f t="shared" si="3"/>
        <v>2.0151658808530493</v>
      </c>
      <c r="J13" s="58">
        <f t="shared" si="1"/>
        <v>119.68869309838475</v>
      </c>
      <c r="K13" s="58">
        <f t="shared" si="3"/>
        <v>1.8408563706399574</v>
      </c>
      <c r="L13" s="58">
        <f t="shared" si="2"/>
        <v>116.14860499265787</v>
      </c>
      <c r="M13" s="58">
        <f t="shared" ref="M13" si="6">(L13-L9)/L9*100</f>
        <v>2.8533586709280061</v>
      </c>
    </row>
    <row r="14" spans="1:13" ht="15" x14ac:dyDescent="0.25">
      <c r="A14" s="10">
        <v>36404</v>
      </c>
      <c r="B14" s="65">
        <v>70.900000000000006</v>
      </c>
      <c r="C14" s="69">
        <v>71.400000000000006</v>
      </c>
      <c r="D14" s="69">
        <v>69.400000000000006</v>
      </c>
      <c r="F14" s="56">
        <v>36404</v>
      </c>
      <c r="G14" s="64">
        <v>68.7</v>
      </c>
      <c r="H14" s="58">
        <f t="shared" si="0"/>
        <v>118.47627365356624</v>
      </c>
      <c r="I14" s="58">
        <f t="shared" si="3"/>
        <v>1.2522849598862786</v>
      </c>
      <c r="J14" s="58">
        <f t="shared" si="1"/>
        <v>119.31179039301311</v>
      </c>
      <c r="K14" s="58">
        <f t="shared" si="3"/>
        <v>1.0847815964662839</v>
      </c>
      <c r="L14" s="58">
        <f t="shared" si="2"/>
        <v>115.96972343522563</v>
      </c>
      <c r="M14" s="58">
        <f t="shared" ref="M14" si="7">(L14-L10)/L10*100</f>
        <v>1.621122095028624</v>
      </c>
    </row>
    <row r="15" spans="1:13" ht="15" x14ac:dyDescent="0.25">
      <c r="A15" s="10">
        <v>36495</v>
      </c>
      <c r="B15" s="65">
        <v>71.400000000000006</v>
      </c>
      <c r="C15" s="69">
        <v>71.900000000000006</v>
      </c>
      <c r="D15" s="69">
        <v>69.900000000000006</v>
      </c>
      <c r="F15" s="56">
        <v>36495</v>
      </c>
      <c r="G15" s="64">
        <v>69.099999999999994</v>
      </c>
      <c r="H15" s="58">
        <f t="shared" si="0"/>
        <v>118.62112879884228</v>
      </c>
      <c r="I15" s="58">
        <f t="shared" si="3"/>
        <v>1.0919615840021173</v>
      </c>
      <c r="J15" s="58">
        <f t="shared" si="1"/>
        <v>119.45180897250364</v>
      </c>
      <c r="K15" s="58">
        <f t="shared" si="3"/>
        <v>0.92606970056459748</v>
      </c>
      <c r="L15" s="58">
        <f t="shared" si="2"/>
        <v>116.12908827785819</v>
      </c>
      <c r="M15" s="58">
        <f t="shared" ref="M15" si="8">(L15-L11)/L11*100</f>
        <v>1.4570256638608057</v>
      </c>
    </row>
    <row r="16" spans="1:13" ht="15" x14ac:dyDescent="0.25">
      <c r="A16" s="10">
        <v>36586</v>
      </c>
      <c r="B16" s="65">
        <v>71.8</v>
      </c>
      <c r="C16" s="69">
        <v>72.400000000000006</v>
      </c>
      <c r="D16" s="69">
        <v>70.2</v>
      </c>
      <c r="F16" s="56">
        <v>36586</v>
      </c>
      <c r="G16" s="64">
        <v>69.7</v>
      </c>
      <c r="H16" s="58">
        <f t="shared" si="0"/>
        <v>118.25882352941176</v>
      </c>
      <c r="I16" s="58">
        <f t="shared" si="3"/>
        <v>-8.189604743815862E-2</v>
      </c>
      <c r="J16" s="58">
        <f t="shared" si="1"/>
        <v>119.24705882352941</v>
      </c>
      <c r="K16" s="58">
        <f t="shared" si="3"/>
        <v>3.7498369636098212E-2</v>
      </c>
      <c r="L16" s="58">
        <f t="shared" si="2"/>
        <v>115.62352941176471</v>
      </c>
      <c r="M16" s="58">
        <f t="shared" ref="M16" si="9">(L16-L12)/L12*100</f>
        <v>-0.3118683827456607</v>
      </c>
    </row>
    <row r="17" spans="1:13" ht="15" x14ac:dyDescent="0.25">
      <c r="A17" s="10">
        <v>36678</v>
      </c>
      <c r="B17" s="65">
        <v>72.5</v>
      </c>
      <c r="C17" s="69">
        <v>73</v>
      </c>
      <c r="D17" s="69">
        <v>70.8</v>
      </c>
      <c r="F17" s="56">
        <v>36678</v>
      </c>
      <c r="G17" s="64">
        <v>70.2</v>
      </c>
      <c r="H17" s="58">
        <f t="shared" si="0"/>
        <v>118.56125356125355</v>
      </c>
      <c r="I17" s="58">
        <f t="shared" si="3"/>
        <v>-9.7732128982150834E-2</v>
      </c>
      <c r="J17" s="58">
        <f t="shared" si="1"/>
        <v>119.37891737891736</v>
      </c>
      <c r="K17" s="58">
        <f t="shared" si="3"/>
        <v>-0.2588178644516943</v>
      </c>
      <c r="L17" s="58">
        <f t="shared" si="2"/>
        <v>115.78119658119657</v>
      </c>
      <c r="M17" s="58">
        <f t="shared" ref="M17" si="10">(L17-L13)/L13*100</f>
        <v>-0.31632615086898652</v>
      </c>
    </row>
    <row r="18" spans="1:13" ht="15" x14ac:dyDescent="0.25">
      <c r="A18" s="10">
        <v>36770</v>
      </c>
      <c r="B18" s="65">
        <v>73.099999999999994</v>
      </c>
      <c r="C18" s="69">
        <v>73.7</v>
      </c>
      <c r="D18" s="69">
        <v>71.400000000000006</v>
      </c>
      <c r="F18" s="56">
        <v>36770</v>
      </c>
      <c r="G18" s="64">
        <v>72.900000000000006</v>
      </c>
      <c r="H18" s="58">
        <f t="shared" si="0"/>
        <v>115.11495198902604</v>
      </c>
      <c r="I18" s="58">
        <f t="shared" si="3"/>
        <v>-2.8371264227713331</v>
      </c>
      <c r="J18" s="58">
        <f t="shared" si="1"/>
        <v>116.05980795610425</v>
      </c>
      <c r="K18" s="58">
        <f t="shared" si="3"/>
        <v>-2.7256169957695118</v>
      </c>
      <c r="L18" s="58">
        <f t="shared" si="2"/>
        <v>112.43786008230454</v>
      </c>
      <c r="M18" s="58">
        <f t="shared" ref="M18" si="11">(L18-L14)/L14*100</f>
        <v>-3.0455046785498276</v>
      </c>
    </row>
    <row r="19" spans="1:13" ht="15" x14ac:dyDescent="0.25">
      <c r="A19" s="10">
        <v>36861</v>
      </c>
      <c r="B19" s="65">
        <v>73.8</v>
      </c>
      <c r="C19" s="69">
        <v>74.400000000000006</v>
      </c>
      <c r="D19" s="69">
        <v>72</v>
      </c>
      <c r="F19" s="56">
        <v>36861</v>
      </c>
      <c r="G19" s="64">
        <v>73.099999999999994</v>
      </c>
      <c r="H19" s="58">
        <f t="shared" si="0"/>
        <v>115.89931600547196</v>
      </c>
      <c r="I19" s="58">
        <f t="shared" si="3"/>
        <v>-2.2945429881939239</v>
      </c>
      <c r="J19" s="58">
        <f t="shared" si="1"/>
        <v>116.84158686730508</v>
      </c>
      <c r="K19" s="58">
        <f t="shared" si="3"/>
        <v>-2.1851674977977109</v>
      </c>
      <c r="L19" s="58">
        <f t="shared" si="2"/>
        <v>113.07250341997265</v>
      </c>
      <c r="M19" s="58">
        <f t="shared" ref="M19" si="12">(L19-L15)/L15*100</f>
        <v>-2.6320579134937758</v>
      </c>
    </row>
    <row r="20" spans="1:13" ht="15" x14ac:dyDescent="0.25">
      <c r="A20" s="10">
        <v>36951</v>
      </c>
      <c r="B20" s="65">
        <v>74.5</v>
      </c>
      <c r="C20" s="69">
        <v>75</v>
      </c>
      <c r="D20" s="69">
        <v>72.8</v>
      </c>
      <c r="F20" s="56">
        <v>36951</v>
      </c>
      <c r="G20" s="64">
        <v>73.900000000000006</v>
      </c>
      <c r="H20" s="58">
        <f t="shared" si="0"/>
        <v>115.73207036535858</v>
      </c>
      <c r="I20" s="58">
        <f t="shared" si="3"/>
        <v>-2.1366297149275759</v>
      </c>
      <c r="J20" s="58">
        <f t="shared" si="1"/>
        <v>116.50879566982408</v>
      </c>
      <c r="K20" s="58">
        <f t="shared" si="3"/>
        <v>-2.2962940811459482</v>
      </c>
      <c r="L20" s="58">
        <f t="shared" si="2"/>
        <v>113.09120433017588</v>
      </c>
      <c r="M20" s="58">
        <f t="shared" ref="M20" si="13">(L20-L16)/L16*100</f>
        <v>-2.1901468450859785</v>
      </c>
    </row>
    <row r="21" spans="1:13" ht="15" x14ac:dyDescent="0.25">
      <c r="A21" s="10">
        <v>37043</v>
      </c>
      <c r="B21" s="65">
        <v>75.2</v>
      </c>
      <c r="C21" s="69">
        <v>75.7</v>
      </c>
      <c r="D21" s="69">
        <v>73.599999999999994</v>
      </c>
      <c r="F21" s="56">
        <v>37043</v>
      </c>
      <c r="G21" s="64">
        <v>74.5</v>
      </c>
      <c r="H21" s="58">
        <f t="shared" si="0"/>
        <v>115.87865771812081</v>
      </c>
      <c r="I21" s="58">
        <f t="shared" si="3"/>
        <v>-2.2626243925017269</v>
      </c>
      <c r="J21" s="58">
        <f t="shared" si="1"/>
        <v>116.64912751677853</v>
      </c>
      <c r="K21" s="58">
        <f t="shared" si="3"/>
        <v>-2.2866599246115444</v>
      </c>
      <c r="L21" s="58">
        <f t="shared" si="2"/>
        <v>113.41315436241609</v>
      </c>
      <c r="M21" s="58">
        <f t="shared" ref="M21" si="14">(L21-L17)/L17*100</f>
        <v>-2.0452735752474123</v>
      </c>
    </row>
    <row r="22" spans="1:13" ht="15" x14ac:dyDescent="0.25">
      <c r="A22" s="10">
        <v>37135</v>
      </c>
      <c r="B22" s="65">
        <v>75.7</v>
      </c>
      <c r="C22" s="69">
        <v>76.3</v>
      </c>
      <c r="D22" s="69">
        <v>74.099999999999994</v>
      </c>
      <c r="F22" s="56">
        <v>37135</v>
      </c>
      <c r="G22" s="64">
        <v>74.7</v>
      </c>
      <c r="H22" s="58">
        <f t="shared" si="0"/>
        <v>116.3368139223561</v>
      </c>
      <c r="I22" s="58">
        <f t="shared" si="3"/>
        <v>1.0614276531571167</v>
      </c>
      <c r="J22" s="58">
        <f t="shared" si="1"/>
        <v>117.25890227576974</v>
      </c>
      <c r="K22" s="58">
        <f t="shared" si="3"/>
        <v>1.0331693122558057</v>
      </c>
      <c r="L22" s="58">
        <f t="shared" si="2"/>
        <v>113.87791164658633</v>
      </c>
      <c r="M22" s="58">
        <f t="shared" ref="M22" si="15">(L22-L18)/L18*100</f>
        <v>1.2807532651614588</v>
      </c>
    </row>
    <row r="23" spans="1:13" ht="15" x14ac:dyDescent="0.25">
      <c r="A23" s="10">
        <v>37226</v>
      </c>
      <c r="B23" s="65">
        <v>76.3</v>
      </c>
      <c r="C23" s="69">
        <v>76.900000000000006</v>
      </c>
      <c r="D23" s="69">
        <v>74.599999999999994</v>
      </c>
      <c r="F23" s="56">
        <v>37226</v>
      </c>
      <c r="G23" s="64">
        <v>75.400000000000006</v>
      </c>
      <c r="H23" s="58">
        <f t="shared" si="0"/>
        <v>116.17029177718831</v>
      </c>
      <c r="I23" s="58">
        <f t="shared" si="3"/>
        <v>0.23380273590532463</v>
      </c>
      <c r="J23" s="58">
        <f t="shared" si="1"/>
        <v>117.08381962864722</v>
      </c>
      <c r="K23" s="58">
        <f t="shared" si="3"/>
        <v>0.20731724708364049</v>
      </c>
      <c r="L23" s="58">
        <f t="shared" si="2"/>
        <v>113.58196286472148</v>
      </c>
      <c r="M23" s="58">
        <f t="shared" ref="M23" si="16">(L23-L19)/L19*100</f>
        <v>0.45055997642202983</v>
      </c>
    </row>
    <row r="24" spans="1:13" ht="15" x14ac:dyDescent="0.25">
      <c r="A24" s="10">
        <v>37316</v>
      </c>
      <c r="B24" s="65">
        <v>76.900000000000006</v>
      </c>
      <c r="C24" s="69">
        <v>77.400000000000006</v>
      </c>
      <c r="D24" s="69">
        <v>75.2</v>
      </c>
      <c r="F24" s="56">
        <v>37316</v>
      </c>
      <c r="G24" s="64">
        <v>76.099999999999994</v>
      </c>
      <c r="H24" s="58">
        <f t="shared" si="0"/>
        <v>116.00683311432327</v>
      </c>
      <c r="I24" s="58">
        <f t="shared" si="3"/>
        <v>0.23741280018346012</v>
      </c>
      <c r="J24" s="58">
        <f t="shared" si="1"/>
        <v>116.76110381077531</v>
      </c>
      <c r="K24" s="58">
        <f t="shared" si="3"/>
        <v>0.21655716162945179</v>
      </c>
      <c r="L24" s="58">
        <f t="shared" si="2"/>
        <v>113.44231274638635</v>
      </c>
      <c r="M24" s="58">
        <f t="shared" ref="M24" si="17">(L24-L20)/L20*100</f>
        <v>0.31046483083280746</v>
      </c>
    </row>
    <row r="25" spans="1:13" ht="15" x14ac:dyDescent="0.25">
      <c r="A25" s="10">
        <v>37408</v>
      </c>
      <c r="B25" s="65">
        <v>77.5</v>
      </c>
      <c r="C25" s="69">
        <v>78.099999999999994</v>
      </c>
      <c r="D25" s="69">
        <v>75.900000000000006</v>
      </c>
      <c r="F25" s="56">
        <v>37408</v>
      </c>
      <c r="G25" s="64">
        <v>76.599999999999994</v>
      </c>
      <c r="H25" s="58">
        <f t="shared" si="0"/>
        <v>116.14882506527417</v>
      </c>
      <c r="I25" s="58">
        <f t="shared" si="3"/>
        <v>0.23314676962392267</v>
      </c>
      <c r="J25" s="58">
        <f t="shared" si="1"/>
        <v>117.04804177545692</v>
      </c>
      <c r="K25" s="58">
        <f t="shared" si="3"/>
        <v>0.3419779188841422</v>
      </c>
      <c r="L25" s="58">
        <f t="shared" si="2"/>
        <v>113.75091383812011</v>
      </c>
      <c r="M25" s="58">
        <f t="shared" ref="M25" si="18">(L25-L21)/L21*100</f>
        <v>0.2978133159269119</v>
      </c>
    </row>
    <row r="26" spans="1:13" ht="15" x14ac:dyDescent="0.25">
      <c r="A26" s="10">
        <v>37500</v>
      </c>
      <c r="B26" s="65">
        <v>78.2</v>
      </c>
      <c r="C26" s="69">
        <v>78.8</v>
      </c>
      <c r="D26" s="69">
        <v>76.5</v>
      </c>
      <c r="F26" s="56">
        <v>37500</v>
      </c>
      <c r="G26" s="64">
        <v>77.099999999999994</v>
      </c>
      <c r="H26" s="58">
        <f t="shared" si="0"/>
        <v>116.43787289234761</v>
      </c>
      <c r="I26" s="58">
        <f t="shared" si="3"/>
        <v>8.686757577782761E-2</v>
      </c>
      <c r="J26" s="58">
        <f t="shared" si="1"/>
        <v>117.33125810635539</v>
      </c>
      <c r="K26" s="58">
        <f t="shared" si="3"/>
        <v>6.1706044642549508E-2</v>
      </c>
      <c r="L26" s="58">
        <f t="shared" si="2"/>
        <v>113.90661478599222</v>
      </c>
      <c r="M26" s="58">
        <f t="shared" ref="M26" si="19">(L26-L22)/L22*100</f>
        <v>2.5205185967029316E-2</v>
      </c>
    </row>
    <row r="27" spans="1:13" ht="15" x14ac:dyDescent="0.25">
      <c r="A27" s="10">
        <v>37591</v>
      </c>
      <c r="B27" s="65">
        <v>78.900000000000006</v>
      </c>
      <c r="C27" s="69">
        <v>79.5</v>
      </c>
      <c r="D27" s="69">
        <v>77.2</v>
      </c>
      <c r="F27" s="56">
        <v>37591</v>
      </c>
      <c r="G27" s="64">
        <v>77.599999999999994</v>
      </c>
      <c r="H27" s="58">
        <f t="shared" si="0"/>
        <v>116.72319587628867</v>
      </c>
      <c r="I27" s="58">
        <f t="shared" si="3"/>
        <v>0.47594276526464779</v>
      </c>
      <c r="J27" s="58">
        <f t="shared" si="1"/>
        <v>117.61082474226805</v>
      </c>
      <c r="K27" s="58">
        <f t="shared" si="3"/>
        <v>0.45010925958200215</v>
      </c>
      <c r="L27" s="58">
        <f t="shared" si="2"/>
        <v>114.20824742268042</v>
      </c>
      <c r="M27" s="58">
        <f t="shared" ref="M27" si="20">(L27-L23)/L23*100</f>
        <v>0.55139437826484627</v>
      </c>
    </row>
    <row r="28" spans="1:13" ht="15" x14ac:dyDescent="0.25">
      <c r="A28" s="10">
        <v>37681</v>
      </c>
      <c r="B28" s="65">
        <v>79.7</v>
      </c>
      <c r="C28" s="69">
        <v>80.099999999999994</v>
      </c>
      <c r="D28" s="69">
        <v>78.3</v>
      </c>
      <c r="F28" s="56">
        <v>37681</v>
      </c>
      <c r="G28" s="64">
        <v>78.599999999999994</v>
      </c>
      <c r="H28" s="58">
        <f t="shared" si="0"/>
        <v>116.40661577608144</v>
      </c>
      <c r="I28" s="58">
        <f t="shared" si="3"/>
        <v>0.34461992541782932</v>
      </c>
      <c r="J28" s="58">
        <f t="shared" si="1"/>
        <v>116.99083969465649</v>
      </c>
      <c r="K28" s="58">
        <f t="shared" si="3"/>
        <v>0.1967572045683032</v>
      </c>
      <c r="L28" s="58">
        <f t="shared" si="2"/>
        <v>114.36183206106871</v>
      </c>
      <c r="M28" s="58">
        <f t="shared" ref="M28" si="21">(L28-L24)/L24*100</f>
        <v>0.81056114991066419</v>
      </c>
    </row>
    <row r="29" spans="1:13" ht="15" x14ac:dyDescent="0.25">
      <c r="A29" s="10">
        <v>37773</v>
      </c>
      <c r="B29" s="65">
        <v>80.3</v>
      </c>
      <c r="C29" s="69">
        <v>80.7</v>
      </c>
      <c r="D29" s="69">
        <v>79.099999999999994</v>
      </c>
      <c r="F29" s="56">
        <v>37773</v>
      </c>
      <c r="G29" s="64">
        <v>78.599999999999994</v>
      </c>
      <c r="H29" s="58">
        <f t="shared" si="0"/>
        <v>117.28295165394402</v>
      </c>
      <c r="I29" s="58">
        <f t="shared" si="3"/>
        <v>0.97644258392841532</v>
      </c>
      <c r="J29" s="58">
        <f t="shared" si="1"/>
        <v>117.8671755725191</v>
      </c>
      <c r="K29" s="58">
        <f t="shared" si="3"/>
        <v>0.69982699807451021</v>
      </c>
      <c r="L29" s="58">
        <f t="shared" si="2"/>
        <v>115.53027989821882</v>
      </c>
      <c r="M29" s="58">
        <f t="shared" ref="M29" si="22">(L29-L25)/L25*100</f>
        <v>1.5642652881285337</v>
      </c>
    </row>
    <row r="30" spans="1:13" ht="15" x14ac:dyDescent="0.25">
      <c r="A30" s="10">
        <v>37865</v>
      </c>
      <c r="B30" s="65">
        <v>81</v>
      </c>
      <c r="C30" s="69">
        <v>81.400000000000006</v>
      </c>
      <c r="D30" s="69">
        <v>80.099999999999994</v>
      </c>
      <c r="F30" s="56">
        <v>37865</v>
      </c>
      <c r="G30" s="64">
        <v>79.099999999999994</v>
      </c>
      <c r="H30" s="58">
        <f t="shared" si="0"/>
        <v>117.5575221238938</v>
      </c>
      <c r="I30" s="58">
        <f t="shared" si="3"/>
        <v>0.96158509575433437</v>
      </c>
      <c r="J30" s="58">
        <f t="shared" si="1"/>
        <v>118.13805309734515</v>
      </c>
      <c r="K30" s="58">
        <f t="shared" si="3"/>
        <v>0.68762152900332429</v>
      </c>
      <c r="L30" s="58">
        <f t="shared" si="2"/>
        <v>116.25132743362832</v>
      </c>
      <c r="M30" s="58">
        <f t="shared" ref="M30" si="23">(L30-L26)/L26*100</f>
        <v>2.0584516992637765</v>
      </c>
    </row>
    <row r="31" spans="1:13" ht="15" x14ac:dyDescent="0.25">
      <c r="A31" s="10">
        <v>37956</v>
      </c>
      <c r="B31" s="65">
        <v>81.8</v>
      </c>
      <c r="C31" s="69">
        <v>82.2</v>
      </c>
      <c r="D31" s="69">
        <v>80.900000000000006</v>
      </c>
      <c r="F31" s="56">
        <v>37956</v>
      </c>
      <c r="G31" s="64">
        <v>79.5</v>
      </c>
      <c r="H31" s="58">
        <f t="shared" si="0"/>
        <v>118.12125786163521</v>
      </c>
      <c r="I31" s="58">
        <f t="shared" si="3"/>
        <v>1.197758487377528</v>
      </c>
      <c r="J31" s="58">
        <f t="shared" si="1"/>
        <v>118.6988679245283</v>
      </c>
      <c r="K31" s="58">
        <f t="shared" si="3"/>
        <v>0.92512163284679316</v>
      </c>
      <c r="L31" s="58">
        <f t="shared" si="2"/>
        <v>116.82163522012578</v>
      </c>
      <c r="M31" s="58">
        <f t="shared" ref="M31" si="24">(L31-L27)/L27*100</f>
        <v>2.288265389252774</v>
      </c>
    </row>
    <row r="32" spans="1:13" ht="15" x14ac:dyDescent="0.25">
      <c r="A32" s="10">
        <v>38047</v>
      </c>
      <c r="B32" s="65">
        <v>82.5</v>
      </c>
      <c r="C32" s="69">
        <v>82.8</v>
      </c>
      <c r="D32" s="69">
        <v>81.599999999999994</v>
      </c>
      <c r="F32" s="56">
        <v>38047</v>
      </c>
      <c r="G32" s="64">
        <v>80.2</v>
      </c>
      <c r="H32" s="58">
        <f t="shared" si="0"/>
        <v>118.09226932668328</v>
      </c>
      <c r="I32" s="58">
        <f t="shared" si="3"/>
        <v>1.4480736677753328</v>
      </c>
      <c r="J32" s="58">
        <f t="shared" si="1"/>
        <v>118.52169576059849</v>
      </c>
      <c r="K32" s="58">
        <f t="shared" si="3"/>
        <v>1.308526436717186</v>
      </c>
      <c r="L32" s="58">
        <f t="shared" si="2"/>
        <v>116.80399002493763</v>
      </c>
      <c r="M32" s="58">
        <f t="shared" ref="M32" si="25">(L32-L28)/L28*100</f>
        <v>2.1354659328689496</v>
      </c>
    </row>
    <row r="33" spans="1:13" ht="15" x14ac:dyDescent="0.25">
      <c r="A33" s="10">
        <v>38139</v>
      </c>
      <c r="B33" s="65">
        <v>83.1</v>
      </c>
      <c r="C33" s="69">
        <v>83.5</v>
      </c>
      <c r="D33" s="69">
        <v>82.3</v>
      </c>
      <c r="F33" s="56">
        <v>38139</v>
      </c>
      <c r="G33" s="64">
        <v>80.599999999999994</v>
      </c>
      <c r="H33" s="58">
        <f t="shared" si="0"/>
        <v>118.36079404466501</v>
      </c>
      <c r="I33" s="58">
        <f t="shared" si="3"/>
        <v>0.91901028710573252</v>
      </c>
      <c r="J33" s="58">
        <f t="shared" si="1"/>
        <v>118.93052109181141</v>
      </c>
      <c r="K33" s="58">
        <f t="shared" si="3"/>
        <v>0.90215576484911786</v>
      </c>
      <c r="L33" s="58">
        <f t="shared" si="2"/>
        <v>117.22133995037221</v>
      </c>
      <c r="M33" s="58">
        <f t="shared" ref="M33" si="26">(L33-L29)/L29*100</f>
        <v>1.4637375185476904</v>
      </c>
    </row>
    <row r="34" spans="1:13" ht="15" x14ac:dyDescent="0.25">
      <c r="A34" s="10">
        <v>38231</v>
      </c>
      <c r="B34" s="65">
        <v>83.9</v>
      </c>
      <c r="C34" s="69">
        <v>84.2</v>
      </c>
      <c r="D34" s="69">
        <v>83.2</v>
      </c>
      <c r="F34" s="56">
        <v>38231</v>
      </c>
      <c r="G34" s="64">
        <v>80.900000000000006</v>
      </c>
      <c r="H34" s="58">
        <f t="shared" si="0"/>
        <v>119.05710754017305</v>
      </c>
      <c r="I34" s="58">
        <f t="shared" si="3"/>
        <v>1.2756184284820442</v>
      </c>
      <c r="J34" s="58">
        <f t="shared" si="1"/>
        <v>119.48281829419035</v>
      </c>
      <c r="K34" s="58">
        <f t="shared" si="3"/>
        <v>1.1382997785964208</v>
      </c>
      <c r="L34" s="58">
        <f t="shared" si="2"/>
        <v>118.06378244746601</v>
      </c>
      <c r="M34" s="58">
        <f t="shared" ref="M34" si="27">(L34-L30)/L30*100</f>
        <v>1.5590832843371027</v>
      </c>
    </row>
    <row r="35" spans="1:13" ht="15" x14ac:dyDescent="0.25">
      <c r="A35" s="10">
        <v>38322</v>
      </c>
      <c r="B35" s="65">
        <v>84.8</v>
      </c>
      <c r="C35" s="69">
        <v>85</v>
      </c>
      <c r="D35" s="69">
        <v>84.2</v>
      </c>
      <c r="F35" s="56">
        <v>38322</v>
      </c>
      <c r="G35" s="64">
        <v>81.5</v>
      </c>
      <c r="H35" s="58">
        <f t="shared" si="0"/>
        <v>119.44834355828219</v>
      </c>
      <c r="I35" s="58">
        <f t="shared" si="3"/>
        <v>1.1234943825280761</v>
      </c>
      <c r="J35" s="58">
        <f t="shared" si="1"/>
        <v>119.73006134969326</v>
      </c>
      <c r="K35" s="58">
        <f t="shared" si="3"/>
        <v>0.86874748108011945</v>
      </c>
      <c r="L35" s="58">
        <f t="shared" si="2"/>
        <v>118.60319018404908</v>
      </c>
      <c r="M35" s="58">
        <f t="shared" ref="M35" si="28">(L35-L31)/L31*100</f>
        <v>1.5250214231005523</v>
      </c>
    </row>
    <row r="36" spans="1:13" ht="15" x14ac:dyDescent="0.25">
      <c r="A36" s="10">
        <v>38412</v>
      </c>
      <c r="B36" s="65">
        <v>85.7</v>
      </c>
      <c r="C36" s="69">
        <v>85.8</v>
      </c>
      <c r="D36" s="69">
        <v>85.3</v>
      </c>
      <c r="F36" s="56">
        <v>38412</v>
      </c>
      <c r="G36" s="64">
        <v>82.1</v>
      </c>
      <c r="H36" s="58">
        <f t="shared" si="0"/>
        <v>119.8338611449452</v>
      </c>
      <c r="I36" s="58">
        <f t="shared" si="3"/>
        <v>1.4747720813494487</v>
      </c>
      <c r="J36" s="58">
        <f t="shared" si="1"/>
        <v>119.97369062119368</v>
      </c>
      <c r="K36" s="58">
        <f t="shared" si="3"/>
        <v>1.2250878214973158</v>
      </c>
      <c r="L36" s="58">
        <f t="shared" si="2"/>
        <v>119.27454323995127</v>
      </c>
      <c r="M36" s="58">
        <f t="shared" ref="M36" si="29">(L36-L32)/L32*100</f>
        <v>2.1151274151560875</v>
      </c>
    </row>
    <row r="37" spans="1:13" ht="15" x14ac:dyDescent="0.25">
      <c r="A37" s="10">
        <v>38504</v>
      </c>
      <c r="B37" s="65">
        <v>86.5</v>
      </c>
      <c r="C37" s="69">
        <v>86.7</v>
      </c>
      <c r="D37" s="69">
        <v>86.2</v>
      </c>
      <c r="F37" s="56">
        <v>38504</v>
      </c>
      <c r="G37" s="64">
        <v>82.6</v>
      </c>
      <c r="H37" s="58">
        <f t="shared" si="0"/>
        <v>120.22033898305085</v>
      </c>
      <c r="I37" s="58">
        <f t="shared" si="3"/>
        <v>1.5710818378627252</v>
      </c>
      <c r="J37" s="58">
        <f t="shared" si="1"/>
        <v>120.49830508474577</v>
      </c>
      <c r="K37" s="58">
        <f t="shared" si="3"/>
        <v>1.3182352003015789</v>
      </c>
      <c r="L37" s="58">
        <f t="shared" si="2"/>
        <v>119.80338983050848</v>
      </c>
      <c r="M37" s="58">
        <f t="shared" ref="M37" si="30">(L37-L33)/L33*100</f>
        <v>2.202713158908971</v>
      </c>
    </row>
    <row r="38" spans="1:13" ht="15" x14ac:dyDescent="0.25">
      <c r="A38" s="10">
        <v>38596</v>
      </c>
      <c r="B38" s="65">
        <v>87.4</v>
      </c>
      <c r="C38" s="69">
        <v>87.5</v>
      </c>
      <c r="D38" s="69">
        <v>87.1</v>
      </c>
      <c r="F38" s="56">
        <v>38596</v>
      </c>
      <c r="G38" s="64">
        <v>83.4</v>
      </c>
      <c r="H38" s="58">
        <f t="shared" si="0"/>
        <v>120.30599520383693</v>
      </c>
      <c r="I38" s="58">
        <f t="shared" si="3"/>
        <v>1.0489820301089299</v>
      </c>
      <c r="J38" s="58">
        <f t="shared" si="1"/>
        <v>120.44364508393285</v>
      </c>
      <c r="K38" s="58">
        <f t="shared" si="3"/>
        <v>0.80415477594171936</v>
      </c>
      <c r="L38" s="58">
        <f t="shared" si="2"/>
        <v>119.89304556354915</v>
      </c>
      <c r="M38" s="58">
        <f t="shared" ref="M38" si="31">(L38-L34)/L34*100</f>
        <v>1.5493854916067038</v>
      </c>
    </row>
    <row r="39" spans="1:13" ht="15" x14ac:dyDescent="0.25">
      <c r="A39" s="10">
        <v>38687</v>
      </c>
      <c r="B39" s="65">
        <v>88.2</v>
      </c>
      <c r="C39" s="69">
        <v>88.4</v>
      </c>
      <c r="D39" s="69">
        <v>87.9</v>
      </c>
      <c r="F39" s="56">
        <v>38687</v>
      </c>
      <c r="G39" s="64">
        <v>83.8</v>
      </c>
      <c r="H39" s="58">
        <f t="shared" si="0"/>
        <v>120.82768496420049</v>
      </c>
      <c r="I39" s="58">
        <f t="shared" si="3"/>
        <v>1.1547597604359221</v>
      </c>
      <c r="J39" s="58">
        <f t="shared" si="1"/>
        <v>121.1016706443914</v>
      </c>
      <c r="K39" s="58">
        <f t="shared" si="3"/>
        <v>1.1455847255369842</v>
      </c>
      <c r="L39" s="58">
        <f t="shared" si="2"/>
        <v>120.41670644391408</v>
      </c>
      <c r="M39" s="58">
        <f t="shared" ref="M39" si="32">(L39-L35)/L35*100</f>
        <v>1.5290619561335346</v>
      </c>
    </row>
    <row r="40" spans="1:13" ht="15" x14ac:dyDescent="0.25">
      <c r="A40" s="10">
        <v>38777</v>
      </c>
      <c r="B40" s="65">
        <v>89.2</v>
      </c>
      <c r="C40" s="69">
        <v>89.3</v>
      </c>
      <c r="D40" s="69">
        <v>88.9</v>
      </c>
      <c r="F40" s="56">
        <v>38777</v>
      </c>
      <c r="G40" s="64">
        <v>84.5</v>
      </c>
      <c r="H40" s="58">
        <f t="shared" si="0"/>
        <v>121.18532544378698</v>
      </c>
      <c r="I40" s="58">
        <f t="shared" si="3"/>
        <v>1.1277816519715667</v>
      </c>
      <c r="J40" s="58">
        <f t="shared" si="1"/>
        <v>121.32118343195266</v>
      </c>
      <c r="K40" s="58">
        <f t="shared" si="3"/>
        <v>1.1231569219734754</v>
      </c>
      <c r="L40" s="58">
        <f t="shared" si="2"/>
        <v>120.77775147928996</v>
      </c>
      <c r="M40" s="58">
        <f t="shared" ref="M40" si="33">(L40-L36)/L36*100</f>
        <v>1.2602925976539705</v>
      </c>
    </row>
    <row r="41" spans="1:13" ht="15" x14ac:dyDescent="0.25">
      <c r="A41" s="10">
        <v>38869</v>
      </c>
      <c r="B41" s="65">
        <v>90.1</v>
      </c>
      <c r="C41" s="69">
        <v>90.2</v>
      </c>
      <c r="D41" s="69">
        <v>89.9</v>
      </c>
      <c r="F41" s="56">
        <v>38869</v>
      </c>
      <c r="G41" s="64">
        <v>85.9</v>
      </c>
      <c r="H41" s="58">
        <f t="shared" si="0"/>
        <v>120.41303841676365</v>
      </c>
      <c r="I41" s="58">
        <f t="shared" si="3"/>
        <v>0.16028854629994943</v>
      </c>
      <c r="J41" s="58">
        <f t="shared" si="1"/>
        <v>120.54668218859139</v>
      </c>
      <c r="K41" s="58">
        <f t="shared" si="3"/>
        <v>4.0147538848451562E-2</v>
      </c>
      <c r="L41" s="58">
        <f t="shared" si="2"/>
        <v>120.14575087310826</v>
      </c>
      <c r="M41" s="58">
        <f t="shared" ref="M41" si="34">(L41-L37)/L37*100</f>
        <v>0.2857690780570824</v>
      </c>
    </row>
    <row r="42" spans="1:13" ht="15" x14ac:dyDescent="0.25">
      <c r="A42" s="10">
        <v>38961</v>
      </c>
      <c r="B42" s="65">
        <v>90.9</v>
      </c>
      <c r="C42" s="69">
        <v>91</v>
      </c>
      <c r="D42" s="69">
        <v>90.8</v>
      </c>
      <c r="F42" s="56">
        <v>38961</v>
      </c>
      <c r="G42" s="64">
        <v>86.7</v>
      </c>
      <c r="H42" s="58">
        <f t="shared" si="0"/>
        <v>120.36124567474049</v>
      </c>
      <c r="I42" s="58">
        <f t="shared" si="3"/>
        <v>4.5924952293480321E-2</v>
      </c>
      <c r="J42" s="58">
        <f t="shared" si="1"/>
        <v>120.49365628604382</v>
      </c>
      <c r="K42" s="58">
        <f t="shared" si="3"/>
        <v>4.1522491349472827E-2</v>
      </c>
      <c r="L42" s="58">
        <f t="shared" si="2"/>
        <v>120.22883506343713</v>
      </c>
      <c r="M42" s="58">
        <f t="shared" ref="M42" si="35">(L42-L38)/L38*100</f>
        <v>0.28007420973387087</v>
      </c>
    </row>
    <row r="43" spans="1:13" ht="15" x14ac:dyDescent="0.25">
      <c r="A43" s="10">
        <v>39052</v>
      </c>
      <c r="B43" s="65">
        <v>91.9</v>
      </c>
      <c r="C43" s="69">
        <v>91.9</v>
      </c>
      <c r="D43" s="69">
        <v>91.9</v>
      </c>
      <c r="F43" s="56">
        <v>39052</v>
      </c>
      <c r="G43" s="64">
        <v>86.6</v>
      </c>
      <c r="H43" s="58">
        <f t="shared" si="0"/>
        <v>121.82586605080832</v>
      </c>
      <c r="I43" s="58">
        <f t="shared" si="3"/>
        <v>0.82611951632076353</v>
      </c>
      <c r="J43" s="58">
        <f t="shared" si="1"/>
        <v>121.82586605080833</v>
      </c>
      <c r="K43" s="58">
        <f t="shared" si="3"/>
        <v>0.59800612374992423</v>
      </c>
      <c r="L43" s="58">
        <f t="shared" si="2"/>
        <v>121.82586605080833</v>
      </c>
      <c r="M43" s="58">
        <f t="shared" ref="M43" si="36">(L43-L39)/L39*100</f>
        <v>1.1702359651819467</v>
      </c>
    </row>
    <row r="44" spans="1:13" ht="15" x14ac:dyDescent="0.25">
      <c r="A44" s="10">
        <v>39142</v>
      </c>
      <c r="B44" s="65">
        <v>92.8</v>
      </c>
      <c r="C44" s="69">
        <v>92.8</v>
      </c>
      <c r="D44" s="69">
        <v>92.7</v>
      </c>
      <c r="F44" s="56">
        <v>39142</v>
      </c>
      <c r="G44" s="64">
        <v>86.6</v>
      </c>
      <c r="H44" s="58">
        <f t="shared" si="0"/>
        <v>123.01893764434179</v>
      </c>
      <c r="I44" s="58">
        <f t="shared" si="3"/>
        <v>1.5130645512070269</v>
      </c>
      <c r="J44" s="58">
        <f t="shared" si="1"/>
        <v>123.01893764434179</v>
      </c>
      <c r="K44" s="58">
        <f t="shared" si="3"/>
        <v>1.3993881071407244</v>
      </c>
      <c r="L44" s="58">
        <f t="shared" si="2"/>
        <v>122.8863741339492</v>
      </c>
      <c r="M44" s="58">
        <f t="shared" ref="M44" si="37">(L44-L40)/L40*100</f>
        <v>1.7458701034195137</v>
      </c>
    </row>
    <row r="45" spans="1:13" ht="15" x14ac:dyDescent="0.25">
      <c r="A45" s="10">
        <v>39234</v>
      </c>
      <c r="B45" s="65">
        <v>93.7</v>
      </c>
      <c r="C45" s="69">
        <v>93.7</v>
      </c>
      <c r="D45" s="69">
        <v>93.7</v>
      </c>
      <c r="F45" s="56">
        <v>39234</v>
      </c>
      <c r="G45" s="64">
        <v>87.7</v>
      </c>
      <c r="H45" s="58">
        <f t="shared" si="0"/>
        <v>122.65404789053592</v>
      </c>
      <c r="I45" s="58">
        <f t="shared" si="3"/>
        <v>1.8611020062593797</v>
      </c>
      <c r="J45" s="58">
        <f t="shared" si="1"/>
        <v>122.65404789053592</v>
      </c>
      <c r="K45" s="58">
        <f t="shared" si="3"/>
        <v>1.7481739552546334</v>
      </c>
      <c r="L45" s="58">
        <f t="shared" si="2"/>
        <v>122.65404789053592</v>
      </c>
      <c r="M45" s="58">
        <f t="shared" ref="M45" si="38">(L45-L41)/L41*100</f>
        <v>2.0877117993767413</v>
      </c>
    </row>
    <row r="46" spans="1:13" ht="15" x14ac:dyDescent="0.25">
      <c r="A46" s="10">
        <v>39326</v>
      </c>
      <c r="B46" s="65">
        <v>94.7</v>
      </c>
      <c r="C46" s="69">
        <v>94.7</v>
      </c>
      <c r="D46" s="69">
        <v>94.7</v>
      </c>
      <c r="F46" s="56">
        <v>39326</v>
      </c>
      <c r="G46" s="64">
        <v>88.3</v>
      </c>
      <c r="H46" s="58">
        <f t="shared" si="0"/>
        <v>123.120724801812</v>
      </c>
      <c r="I46" s="58">
        <f t="shared" si="3"/>
        <v>2.2926641475019487</v>
      </c>
      <c r="J46" s="58">
        <f t="shared" si="1"/>
        <v>123.120724801812</v>
      </c>
      <c r="K46" s="58">
        <f t="shared" si="3"/>
        <v>2.1802546264607519</v>
      </c>
      <c r="L46" s="58">
        <f t="shared" si="2"/>
        <v>123.120724801812</v>
      </c>
      <c r="M46" s="58">
        <f t="shared" ref="M46" si="39">(L46-L42)/L42*100</f>
        <v>2.4053212666071371</v>
      </c>
    </row>
    <row r="47" spans="1:13" ht="15" x14ac:dyDescent="0.25">
      <c r="A47" s="10">
        <v>39417</v>
      </c>
      <c r="B47" s="65">
        <v>95.6</v>
      </c>
      <c r="C47" s="69">
        <v>95.6</v>
      </c>
      <c r="D47" s="69">
        <v>95.6</v>
      </c>
      <c r="F47" s="56">
        <v>39417</v>
      </c>
      <c r="G47" s="64">
        <v>89.1</v>
      </c>
      <c r="H47" s="58">
        <f t="shared" si="0"/>
        <v>123.17485970819304</v>
      </c>
      <c r="I47" s="58">
        <f t="shared" si="3"/>
        <v>1.1073130043024833</v>
      </c>
      <c r="J47" s="58">
        <f t="shared" si="1"/>
        <v>123.17485970819304</v>
      </c>
      <c r="K47" s="58">
        <f t="shared" si="3"/>
        <v>1.1073130043024715</v>
      </c>
      <c r="L47" s="58">
        <f t="shared" si="2"/>
        <v>123.17485970819304</v>
      </c>
      <c r="M47" s="58">
        <f t="shared" ref="M47" si="40">(L47-L43)/L43*100</f>
        <v>1.1073130043024715</v>
      </c>
    </row>
    <row r="48" spans="1:13" ht="15" x14ac:dyDescent="0.25">
      <c r="A48" s="10">
        <v>39508</v>
      </c>
      <c r="B48" s="65">
        <v>96.5</v>
      </c>
      <c r="C48" s="69">
        <v>96.6</v>
      </c>
      <c r="D48" s="69">
        <v>96.4</v>
      </c>
      <c r="F48" s="56">
        <v>39508</v>
      </c>
      <c r="G48" s="64">
        <v>90.3</v>
      </c>
      <c r="H48" s="58">
        <f t="shared" si="0"/>
        <v>122.68217054263566</v>
      </c>
      <c r="I48" s="58">
        <f t="shared" si="3"/>
        <v>-0.27375224347957877</v>
      </c>
      <c r="J48" s="58">
        <f t="shared" si="1"/>
        <v>122.80930232558138</v>
      </c>
      <c r="K48" s="58">
        <f t="shared" si="3"/>
        <v>-0.17040898155573309</v>
      </c>
      <c r="L48" s="58">
        <f t="shared" si="2"/>
        <v>122.55503875968994</v>
      </c>
      <c r="M48" s="58">
        <f t="shared" ref="M48" si="41">(L48-L44)/L44*100</f>
        <v>-0.26962743151498991</v>
      </c>
    </row>
    <row r="49" spans="1:13" ht="15" x14ac:dyDescent="0.25">
      <c r="A49" s="10">
        <v>39600</v>
      </c>
      <c r="B49" s="65">
        <v>97.7</v>
      </c>
      <c r="C49" s="69">
        <v>97.8</v>
      </c>
      <c r="D49" s="69">
        <v>97.3</v>
      </c>
      <c r="F49" s="56">
        <v>39600</v>
      </c>
      <c r="G49" s="64">
        <v>91.6</v>
      </c>
      <c r="H49" s="58">
        <f t="shared" si="0"/>
        <v>122.44497816593888</v>
      </c>
      <c r="I49" s="58">
        <f t="shared" si="3"/>
        <v>-0.17045481025104853</v>
      </c>
      <c r="J49" s="58">
        <f t="shared" si="1"/>
        <v>122.5703056768559</v>
      </c>
      <c r="K49" s="58">
        <f t="shared" si="3"/>
        <v>-6.8275132472401079E-2</v>
      </c>
      <c r="L49" s="58">
        <f t="shared" si="2"/>
        <v>121.94366812227074</v>
      </c>
      <c r="M49" s="58">
        <f t="shared" ref="M49" si="42">(L49-L45)/L45*100</f>
        <v>-0.57917352136569633</v>
      </c>
    </row>
    <row r="50" spans="1:13" ht="15" x14ac:dyDescent="0.25">
      <c r="A50" s="10">
        <v>39692</v>
      </c>
      <c r="B50" s="65">
        <v>98.7</v>
      </c>
      <c r="C50" s="69">
        <v>98.8</v>
      </c>
      <c r="D50" s="69">
        <v>98.2</v>
      </c>
      <c r="F50" s="56">
        <v>39692</v>
      </c>
      <c r="G50" s="64">
        <v>92.7</v>
      </c>
      <c r="H50" s="58">
        <f t="shared" si="0"/>
        <v>122.23042071197412</v>
      </c>
      <c r="I50" s="58">
        <f t="shared" si="3"/>
        <v>-0.72311472440647984</v>
      </c>
      <c r="J50" s="58">
        <f t="shared" si="1"/>
        <v>122.35426105717367</v>
      </c>
      <c r="K50" s="58">
        <f t="shared" si="3"/>
        <v>-0.62253024084459363</v>
      </c>
      <c r="L50" s="58">
        <f t="shared" si="2"/>
        <v>121.61121898597627</v>
      </c>
      <c r="M50" s="58">
        <f t="shared" ref="M50" si="43">(L50-L46)/L46*100</f>
        <v>-1.2260371422159804</v>
      </c>
    </row>
    <row r="51" spans="1:13" ht="15" x14ac:dyDescent="0.25">
      <c r="A51" s="10">
        <v>39783</v>
      </c>
      <c r="B51" s="65">
        <v>99.7</v>
      </c>
      <c r="C51" s="69">
        <v>99.7</v>
      </c>
      <c r="D51" s="69">
        <v>99.6</v>
      </c>
      <c r="F51" s="56">
        <v>39783</v>
      </c>
      <c r="G51" s="64">
        <v>92.4</v>
      </c>
      <c r="H51" s="58">
        <f t="shared" si="0"/>
        <v>123.86969696969695</v>
      </c>
      <c r="I51" s="58">
        <f t="shared" si="3"/>
        <v>0.56410639569633614</v>
      </c>
      <c r="J51" s="58">
        <f t="shared" si="1"/>
        <v>123.86969696969696</v>
      </c>
      <c r="K51" s="58">
        <f t="shared" si="3"/>
        <v>0.56410639569634768</v>
      </c>
      <c r="L51" s="58">
        <f t="shared" si="2"/>
        <v>123.74545454545454</v>
      </c>
      <c r="M51" s="58">
        <f t="shared" ref="M51" si="44">(L51-L47)/L47*100</f>
        <v>0.46323968918110497</v>
      </c>
    </row>
    <row r="52" spans="1:13" ht="15" x14ac:dyDescent="0.25">
      <c r="A52" s="10">
        <v>39873</v>
      </c>
      <c r="B52" s="65">
        <v>100.6</v>
      </c>
      <c r="C52" s="69">
        <v>100.5</v>
      </c>
      <c r="D52" s="69">
        <v>100.6</v>
      </c>
      <c r="F52" s="56">
        <v>39873</v>
      </c>
      <c r="G52" s="64">
        <v>92.5</v>
      </c>
      <c r="H52" s="58">
        <f t="shared" si="0"/>
        <v>124.85275675675675</v>
      </c>
      <c r="I52" s="58">
        <f t="shared" si="3"/>
        <v>1.7692760117630497</v>
      </c>
      <c r="J52" s="58">
        <f t="shared" si="1"/>
        <v>124.72864864864864</v>
      </c>
      <c r="K52" s="58">
        <f t="shared" si="3"/>
        <v>1.5628672150411329</v>
      </c>
      <c r="L52" s="58">
        <f t="shared" si="2"/>
        <v>124.85275675675675</v>
      </c>
      <c r="M52" s="58">
        <f t="shared" ref="M52" si="45">(L52-L48)/L48*100</f>
        <v>1.8748458001569852</v>
      </c>
    </row>
    <row r="53" spans="1:13" ht="15" x14ac:dyDescent="0.25">
      <c r="A53" s="10">
        <v>39965</v>
      </c>
      <c r="B53" s="65">
        <v>101.3</v>
      </c>
      <c r="C53" s="69">
        <v>101.2</v>
      </c>
      <c r="D53" s="69">
        <v>101.6</v>
      </c>
      <c r="F53" s="56">
        <v>39965</v>
      </c>
      <c r="G53" s="64">
        <v>92.9</v>
      </c>
      <c r="H53" s="58">
        <f t="shared" si="0"/>
        <v>125.18019375672766</v>
      </c>
      <c r="I53" s="58">
        <f t="shared" si="3"/>
        <v>2.2338323970150795</v>
      </c>
      <c r="J53" s="58">
        <f t="shared" si="1"/>
        <v>125.05662002152852</v>
      </c>
      <c r="K53" s="58">
        <f t="shared" si="3"/>
        <v>2.0284801697627608</v>
      </c>
      <c r="L53" s="58">
        <f t="shared" si="2"/>
        <v>125.55091496232505</v>
      </c>
      <c r="M53" s="58">
        <f t="shared" ref="M53" si="46">(L53-L49)/L49*100</f>
        <v>2.9581255801140851</v>
      </c>
    </row>
    <row r="54" spans="1:13" ht="15" x14ac:dyDescent="0.25">
      <c r="A54" s="10">
        <v>40057</v>
      </c>
      <c r="B54" s="65">
        <v>101.8</v>
      </c>
      <c r="C54" s="69">
        <v>101.6</v>
      </c>
      <c r="D54" s="69">
        <v>102.7</v>
      </c>
      <c r="F54" s="56">
        <v>40057</v>
      </c>
      <c r="G54" s="64">
        <v>93.8</v>
      </c>
      <c r="H54" s="58">
        <f t="shared" si="0"/>
        <v>124.5910447761194</v>
      </c>
      <c r="I54" s="58">
        <f t="shared" si="3"/>
        <v>1.9312901406990162</v>
      </c>
      <c r="J54" s="58">
        <f t="shared" si="1"/>
        <v>124.3462686567164</v>
      </c>
      <c r="K54" s="58">
        <f t="shared" si="3"/>
        <v>1.628065571506256</v>
      </c>
      <c r="L54" s="58">
        <f t="shared" si="2"/>
        <v>125.69253731343284</v>
      </c>
      <c r="M54" s="58">
        <f t="shared" ref="M54" si="47">(L54-L50)/L50*100</f>
        <v>3.356037676036463</v>
      </c>
    </row>
    <row r="55" spans="1:13" ht="15" x14ac:dyDescent="0.25">
      <c r="A55" s="10">
        <v>40148</v>
      </c>
      <c r="B55" s="65">
        <v>102.6</v>
      </c>
      <c r="C55" s="69">
        <v>102.3</v>
      </c>
      <c r="D55" s="69">
        <v>103.7</v>
      </c>
      <c r="F55" s="56">
        <v>40148</v>
      </c>
      <c r="G55" s="64">
        <v>94.3</v>
      </c>
      <c r="H55" s="58">
        <f t="shared" si="0"/>
        <v>124.90434782608696</v>
      </c>
      <c r="I55" s="58">
        <f t="shared" si="3"/>
        <v>0.83527358320988654</v>
      </c>
      <c r="J55" s="58">
        <f t="shared" si="1"/>
        <v>124.53913043478261</v>
      </c>
      <c r="K55" s="58">
        <f t="shared" si="3"/>
        <v>0.54043360197241297</v>
      </c>
      <c r="L55" s="58">
        <f t="shared" si="2"/>
        <v>126.24347826086957</v>
      </c>
      <c r="M55" s="58">
        <f t="shared" ref="M55" si="48">(L55-L51)/L51*100</f>
        <v>2.0186791705528457</v>
      </c>
    </row>
    <row r="56" spans="1:13" ht="15" x14ac:dyDescent="0.25">
      <c r="A56" s="10">
        <v>40238</v>
      </c>
      <c r="B56" s="65">
        <v>103.6</v>
      </c>
      <c r="C56" s="69">
        <v>103.1</v>
      </c>
      <c r="D56" s="69">
        <v>104.9</v>
      </c>
      <c r="F56" s="56">
        <v>40238</v>
      </c>
      <c r="G56" s="64">
        <v>95.2</v>
      </c>
      <c r="H56" s="58">
        <f t="shared" si="0"/>
        <v>124.92941176470588</v>
      </c>
      <c r="I56" s="58">
        <f t="shared" si="3"/>
        <v>6.1396327914865823E-2</v>
      </c>
      <c r="J56" s="58">
        <f t="shared" si="1"/>
        <v>124.32647058823528</v>
      </c>
      <c r="K56" s="58">
        <f t="shared" si="3"/>
        <v>-0.3224424097997472</v>
      </c>
      <c r="L56" s="58">
        <f t="shared" si="2"/>
        <v>126.49705882352941</v>
      </c>
      <c r="M56" s="58">
        <f t="shared" ref="M56" si="49">(L56-L52)/L52*100</f>
        <v>1.3169929999833032</v>
      </c>
    </row>
    <row r="57" spans="1:13" ht="15" x14ac:dyDescent="0.25">
      <c r="A57" s="10">
        <v>40330</v>
      </c>
      <c r="B57" s="65">
        <v>104.4</v>
      </c>
      <c r="C57" s="69">
        <v>104</v>
      </c>
      <c r="D57" s="69">
        <v>105.7</v>
      </c>
      <c r="F57" s="56">
        <v>40330</v>
      </c>
      <c r="G57" s="64">
        <v>95.8</v>
      </c>
      <c r="H57" s="58">
        <f t="shared" si="0"/>
        <v>125.10563674321503</v>
      </c>
      <c r="I57" s="58">
        <f t="shared" si="3"/>
        <v>-5.9559752445761387E-2</v>
      </c>
      <c r="J57" s="58">
        <f t="shared" si="1"/>
        <v>124.62630480167014</v>
      </c>
      <c r="K57" s="58">
        <f t="shared" si="3"/>
        <v>-0.34409631396106249</v>
      </c>
      <c r="L57" s="58">
        <f t="shared" si="2"/>
        <v>126.66346555323592</v>
      </c>
      <c r="M57" s="58">
        <f t="shared" ref="M57" si="50">(L57-L53)/L53*100</f>
        <v>0.88613499252054184</v>
      </c>
    </row>
    <row r="58" spans="1:13" ht="15" x14ac:dyDescent="0.25">
      <c r="A58" s="10">
        <v>40422</v>
      </c>
      <c r="B58" s="65">
        <v>105.5</v>
      </c>
      <c r="C58" s="69">
        <v>105.2</v>
      </c>
      <c r="D58" s="69">
        <v>106.8</v>
      </c>
      <c r="F58" s="56">
        <v>40422</v>
      </c>
      <c r="G58" s="64">
        <v>96.5</v>
      </c>
      <c r="H58" s="58">
        <f t="shared" si="0"/>
        <v>125.50673575129532</v>
      </c>
      <c r="I58" s="58">
        <f t="shared" si="3"/>
        <v>0.73495729714872116</v>
      </c>
      <c r="J58" s="58">
        <f t="shared" si="1"/>
        <v>125.14984455958549</v>
      </c>
      <c r="K58" s="58">
        <f t="shared" si="3"/>
        <v>0.64624046346539132</v>
      </c>
      <c r="L58" s="58">
        <f t="shared" si="2"/>
        <v>127.05326424870465</v>
      </c>
      <c r="M58" s="58">
        <f t="shared" ref="M58" si="51">(L58-L54)/L54*100</f>
        <v>1.0825837112975456</v>
      </c>
    </row>
    <row r="59" spans="1:13" ht="15" x14ac:dyDescent="0.25">
      <c r="A59" s="10">
        <v>40513</v>
      </c>
      <c r="B59" s="65">
        <v>106.6</v>
      </c>
      <c r="C59" s="69">
        <v>106.2</v>
      </c>
      <c r="D59" s="69">
        <v>107.8</v>
      </c>
      <c r="F59" s="56">
        <v>40513</v>
      </c>
      <c r="G59" s="64">
        <v>96.9</v>
      </c>
      <c r="H59" s="58">
        <f t="shared" si="0"/>
        <v>126.29184726522188</v>
      </c>
      <c r="I59" s="58">
        <f t="shared" si="3"/>
        <v>1.1108495927354152</v>
      </c>
      <c r="J59" s="58">
        <f t="shared" si="1"/>
        <v>125.81795665634674</v>
      </c>
      <c r="K59" s="58">
        <f t="shared" si="3"/>
        <v>1.0268469171894643</v>
      </c>
      <c r="L59" s="58">
        <f t="shared" si="2"/>
        <v>127.71351909184725</v>
      </c>
      <c r="M59" s="58">
        <f t="shared" ref="M59" si="52">(L59-L55)/L55*100</f>
        <v>1.1644489293458689</v>
      </c>
    </row>
    <row r="60" spans="1:13" ht="15" x14ac:dyDescent="0.25">
      <c r="A60" s="10">
        <v>40603</v>
      </c>
      <c r="B60" s="65">
        <v>107.6</v>
      </c>
      <c r="C60" s="69">
        <v>107.2</v>
      </c>
      <c r="D60" s="69">
        <v>108.7</v>
      </c>
      <c r="F60" s="56">
        <v>40603</v>
      </c>
      <c r="G60" s="64">
        <v>98.3</v>
      </c>
      <c r="H60" s="58">
        <f t="shared" si="0"/>
        <v>125.66103763987792</v>
      </c>
      <c r="I60" s="58">
        <f t="shared" si="3"/>
        <v>0.58563140963954818</v>
      </c>
      <c r="J60" s="58">
        <f t="shared" si="1"/>
        <v>125.19389623601221</v>
      </c>
      <c r="K60" s="58">
        <f t="shared" si="3"/>
        <v>0.69769988939025562</v>
      </c>
      <c r="L60" s="58">
        <f t="shared" si="2"/>
        <v>126.94567650050865</v>
      </c>
      <c r="M60" s="58">
        <f t="shared" ref="M60" si="53">(L60-L56)/L56*100</f>
        <v>0.35464672550615312</v>
      </c>
    </row>
    <row r="61" spans="1:13" ht="15" x14ac:dyDescent="0.25">
      <c r="A61" s="10">
        <v>40695</v>
      </c>
      <c r="B61" s="65">
        <v>108.4</v>
      </c>
      <c r="C61" s="69">
        <v>108</v>
      </c>
      <c r="D61" s="69">
        <v>109.6</v>
      </c>
      <c r="F61" s="56">
        <v>40695</v>
      </c>
      <c r="G61" s="64">
        <v>99.2</v>
      </c>
      <c r="H61" s="58">
        <f t="shared" si="0"/>
        <v>125.44677419354839</v>
      </c>
      <c r="I61" s="58">
        <f t="shared" si="3"/>
        <v>0.2726795204548324</v>
      </c>
      <c r="J61" s="58">
        <f t="shared" si="1"/>
        <v>124.98387096774192</v>
      </c>
      <c r="K61" s="58">
        <f t="shared" si="3"/>
        <v>0.28691066997517622</v>
      </c>
      <c r="L61" s="58">
        <f t="shared" si="2"/>
        <v>126.83548387096774</v>
      </c>
      <c r="M61" s="58">
        <f t="shared" ref="M61" si="54">(L61-L57)/L57*100</f>
        <v>0.13580736716817027</v>
      </c>
    </row>
    <row r="62" spans="1:13" ht="15" x14ac:dyDescent="0.25">
      <c r="A62" s="10">
        <v>40787</v>
      </c>
      <c r="B62" s="65">
        <v>109.4</v>
      </c>
      <c r="C62" s="69">
        <v>109.1</v>
      </c>
      <c r="D62" s="69">
        <v>110.3</v>
      </c>
      <c r="F62" s="56">
        <v>40787</v>
      </c>
      <c r="G62" s="64">
        <v>99.8</v>
      </c>
      <c r="H62" s="58">
        <f t="shared" si="0"/>
        <v>125.8428857715431</v>
      </c>
      <c r="I62" s="58">
        <f t="shared" si="3"/>
        <v>0.26783424669245459</v>
      </c>
      <c r="J62" s="58">
        <f t="shared" si="1"/>
        <v>125.49779559118235</v>
      </c>
      <c r="K62" s="58">
        <f t="shared" si="3"/>
        <v>0.27802753796565832</v>
      </c>
      <c r="L62" s="58">
        <f t="shared" si="2"/>
        <v>126.87815631262524</v>
      </c>
      <c r="M62" s="58">
        <f t="shared" ref="M62" si="55">(L62-L58)/L58*100</f>
        <v>-0.13782246140220591</v>
      </c>
    </row>
    <row r="63" spans="1:13" ht="15" x14ac:dyDescent="0.25">
      <c r="A63" s="10">
        <v>40878</v>
      </c>
      <c r="B63" s="65">
        <v>110.4</v>
      </c>
      <c r="C63" s="69">
        <v>110.2</v>
      </c>
      <c r="D63" s="69">
        <v>111.2</v>
      </c>
      <c r="F63" s="56">
        <v>40878</v>
      </c>
      <c r="G63" s="64">
        <v>99.8</v>
      </c>
      <c r="H63" s="58">
        <f t="shared" si="0"/>
        <v>126.9931863727455</v>
      </c>
      <c r="I63" s="58">
        <f t="shared" si="3"/>
        <v>0.55533205247268325</v>
      </c>
      <c r="J63" s="58">
        <f t="shared" si="1"/>
        <v>126.763126252505</v>
      </c>
      <c r="K63" s="58">
        <f t="shared" si="3"/>
        <v>0.75121995403236252</v>
      </c>
      <c r="L63" s="58">
        <f t="shared" si="2"/>
        <v>127.91342685370742</v>
      </c>
      <c r="M63" s="58">
        <f t="shared" ref="M63" si="56">(L63-L59)/L59*100</f>
        <v>0.15652826989788579</v>
      </c>
    </row>
    <row r="64" spans="1:13" ht="15" x14ac:dyDescent="0.25">
      <c r="A64" s="10">
        <v>40969</v>
      </c>
      <c r="B64" s="65">
        <v>111.5</v>
      </c>
      <c r="C64" s="69">
        <v>111.2</v>
      </c>
      <c r="D64" s="69">
        <v>112.1</v>
      </c>
      <c r="F64" s="56">
        <v>40969</v>
      </c>
      <c r="G64" s="64">
        <v>99.9</v>
      </c>
      <c r="H64" s="58">
        <f t="shared" si="0"/>
        <v>128.13013013013011</v>
      </c>
      <c r="I64" s="58">
        <f t="shared" si="3"/>
        <v>1.9648830987120864</v>
      </c>
      <c r="J64" s="58">
        <f t="shared" si="1"/>
        <v>127.78538538538538</v>
      </c>
      <c r="K64" s="58">
        <f t="shared" si="3"/>
        <v>2.0699804281893806</v>
      </c>
      <c r="L64" s="58">
        <f t="shared" si="2"/>
        <v>128.8196196196196</v>
      </c>
      <c r="M64" s="58">
        <f t="shared" ref="M64" si="57">(L64-L60)/L60*100</f>
        <v>1.4761771891486504</v>
      </c>
    </row>
    <row r="65" spans="1:13" ht="15" x14ac:dyDescent="0.25">
      <c r="A65" s="10">
        <v>41061</v>
      </c>
      <c r="B65" s="65">
        <v>112.5</v>
      </c>
      <c r="C65" s="69">
        <v>112.2</v>
      </c>
      <c r="D65" s="69">
        <v>113.2</v>
      </c>
      <c r="F65" s="56">
        <v>41061</v>
      </c>
      <c r="G65" s="64">
        <v>100.4</v>
      </c>
      <c r="H65" s="58">
        <f t="shared" si="0"/>
        <v>128.63545816733065</v>
      </c>
      <c r="I65" s="58">
        <f t="shared" si="3"/>
        <v>2.541862072007151</v>
      </c>
      <c r="J65" s="58">
        <f t="shared" si="1"/>
        <v>128.29243027888444</v>
      </c>
      <c r="K65" s="58">
        <f t="shared" si="3"/>
        <v>2.6471890216910059</v>
      </c>
      <c r="L65" s="58">
        <f t="shared" si="2"/>
        <v>129.43585657370517</v>
      </c>
      <c r="M65" s="58">
        <f t="shared" ref="M65" si="58">(L65-L61)/L61*100</f>
        <v>2.0501933870357933</v>
      </c>
    </row>
    <row r="66" spans="1:13" ht="15" x14ac:dyDescent="0.25">
      <c r="A66" s="10">
        <v>41153</v>
      </c>
      <c r="B66" s="65">
        <v>113.4</v>
      </c>
      <c r="C66" s="69">
        <v>113.1</v>
      </c>
      <c r="D66" s="69">
        <v>114.1</v>
      </c>
      <c r="F66" s="56">
        <v>41153</v>
      </c>
      <c r="G66" s="64">
        <v>101.8</v>
      </c>
      <c r="H66" s="58">
        <f t="shared" si="0"/>
        <v>127.88133595284873</v>
      </c>
      <c r="I66" s="58">
        <f t="shared" si="3"/>
        <v>1.6198374415906713</v>
      </c>
      <c r="J66" s="58">
        <f t="shared" si="1"/>
        <v>127.54302554027504</v>
      </c>
      <c r="K66" s="58">
        <f t="shared" si="3"/>
        <v>1.6296939236727013</v>
      </c>
      <c r="L66" s="58">
        <f t="shared" si="2"/>
        <v>128.67072691552062</v>
      </c>
      <c r="M66" s="58">
        <f t="shared" ref="M66" si="59">(L66-L62)/L62*100</f>
        <v>1.4128283819623948</v>
      </c>
    </row>
    <row r="67" spans="1:13" ht="15" x14ac:dyDescent="0.25">
      <c r="A67" s="10">
        <v>41244</v>
      </c>
      <c r="B67" s="65">
        <v>114.2</v>
      </c>
      <c r="C67" s="69">
        <v>114</v>
      </c>
      <c r="D67" s="69">
        <v>114.9</v>
      </c>
      <c r="F67" s="56">
        <v>41244</v>
      </c>
      <c r="G67" s="64">
        <v>102</v>
      </c>
      <c r="H67" s="58">
        <f t="shared" si="0"/>
        <v>128.53098039215686</v>
      </c>
      <c r="I67" s="58">
        <f t="shared" si="3"/>
        <v>1.2109263995453199</v>
      </c>
      <c r="J67" s="58">
        <f t="shared" si="1"/>
        <v>128.30588235294115</v>
      </c>
      <c r="K67" s="58">
        <f t="shared" si="3"/>
        <v>1.2170385395537402</v>
      </c>
      <c r="L67" s="58">
        <f t="shared" si="2"/>
        <v>129.31882352941176</v>
      </c>
      <c r="M67" s="58">
        <f t="shared" ref="M67" si="60">(L67-L63)/L63*100</f>
        <v>1.0987092678798047</v>
      </c>
    </row>
    <row r="68" spans="1:13" ht="15" x14ac:dyDescent="0.25">
      <c r="A68" s="10">
        <v>41334</v>
      </c>
      <c r="B68" s="65">
        <v>115</v>
      </c>
      <c r="C68" s="69">
        <v>114.8</v>
      </c>
      <c r="D68" s="69">
        <v>115.6</v>
      </c>
      <c r="F68" s="56">
        <v>41334</v>
      </c>
      <c r="G68" s="64">
        <v>102.4</v>
      </c>
      <c r="H68" s="58">
        <f t="shared" si="0"/>
        <v>128.92578125</v>
      </c>
      <c r="I68" s="58">
        <f t="shared" si="3"/>
        <v>0.62097113228700951</v>
      </c>
      <c r="J68" s="58">
        <f t="shared" si="1"/>
        <v>128.70156249999999</v>
      </c>
      <c r="K68" s="58">
        <f t="shared" si="3"/>
        <v>0.71696549010791188</v>
      </c>
      <c r="L68" s="58">
        <f t="shared" si="2"/>
        <v>129.59843749999999</v>
      </c>
      <c r="M68" s="58">
        <f t="shared" ref="M68" si="61">(L68-L64)/L64*100</f>
        <v>0.60458017395183428</v>
      </c>
    </row>
    <row r="69" spans="1:13" ht="15" x14ac:dyDescent="0.25">
      <c r="A69" s="10">
        <v>41426</v>
      </c>
      <c r="B69" s="65">
        <v>115.7</v>
      </c>
      <c r="C69" s="69">
        <v>115.6</v>
      </c>
      <c r="D69" s="69">
        <v>116.4</v>
      </c>
      <c r="F69" s="56">
        <v>41426</v>
      </c>
      <c r="G69" s="64">
        <v>102.8</v>
      </c>
      <c r="H69" s="58">
        <f t="shared" si="0"/>
        <v>129.20583657587548</v>
      </c>
      <c r="I69" s="58">
        <f t="shared" si="3"/>
        <v>0.44340683095548244</v>
      </c>
      <c r="J69" s="58">
        <f t="shared" si="1"/>
        <v>129.0941634241245</v>
      </c>
      <c r="K69" s="58">
        <f t="shared" si="3"/>
        <v>0.62492630586016784</v>
      </c>
      <c r="L69" s="58">
        <f t="shared" si="2"/>
        <v>129.98754863813232</v>
      </c>
      <c r="M69" s="58">
        <f t="shared" ref="M69" si="62">(L69-L65)/L65*100</f>
        <v>0.42622815580704698</v>
      </c>
    </row>
    <row r="70" spans="1:13" ht="15" x14ac:dyDescent="0.25">
      <c r="A70" s="10">
        <v>41518</v>
      </c>
      <c r="B70" s="65">
        <v>116.4</v>
      </c>
      <c r="C70" s="69">
        <v>116.3</v>
      </c>
      <c r="D70" s="69">
        <v>117.1</v>
      </c>
      <c r="F70" s="56">
        <v>41518</v>
      </c>
      <c r="G70" s="64">
        <v>104</v>
      </c>
      <c r="H70" s="58">
        <f t="shared" si="0"/>
        <v>128.48769230769233</v>
      </c>
      <c r="I70" s="58">
        <f t="shared" si="3"/>
        <v>0.47415547415548448</v>
      </c>
      <c r="J70" s="58">
        <f t="shared" si="1"/>
        <v>128.37730769230768</v>
      </c>
      <c r="K70" s="58">
        <f t="shared" si="3"/>
        <v>0.65411820716860458</v>
      </c>
      <c r="L70" s="58">
        <f t="shared" si="2"/>
        <v>129.2603846153846</v>
      </c>
      <c r="M70" s="58">
        <f t="shared" ref="M70" si="63">(L70-L66)/L66*100</f>
        <v>0.45826872513988354</v>
      </c>
    </row>
    <row r="71" spans="1:13" ht="15" x14ac:dyDescent="0.25">
      <c r="A71" s="10">
        <v>41609</v>
      </c>
      <c r="B71" s="65">
        <v>117.2</v>
      </c>
      <c r="C71" s="69">
        <v>116.9</v>
      </c>
      <c r="D71" s="69">
        <v>118</v>
      </c>
      <c r="F71" s="56">
        <v>41609</v>
      </c>
      <c r="G71" s="64">
        <v>104.8</v>
      </c>
      <c r="H71" s="58">
        <f t="shared" ref="H71:H93" si="64">B71*($G$93/G71)</f>
        <v>128.38320610687023</v>
      </c>
      <c r="I71" s="58">
        <f t="shared" si="3"/>
        <v>-0.11497172497693586</v>
      </c>
      <c r="J71" s="58">
        <f t="shared" ref="J71:J93" si="65">C71*$G$93/G71</f>
        <v>128.05458015267178</v>
      </c>
      <c r="K71" s="58">
        <f t="shared" si="3"/>
        <v>-0.1958617918842582</v>
      </c>
      <c r="L71" s="58">
        <f t="shared" ref="L71:L93" si="66">D71*$G$93/G71</f>
        <v>129.25954198473283</v>
      </c>
      <c r="M71" s="58">
        <f t="shared" ref="M71" si="67">(L71-L67)/L67*100</f>
        <v>-4.584138879475793E-2</v>
      </c>
    </row>
    <row r="72" spans="1:13" ht="15" x14ac:dyDescent="0.25">
      <c r="A72" s="10">
        <v>41699</v>
      </c>
      <c r="B72" s="65">
        <v>118.1</v>
      </c>
      <c r="C72" s="69">
        <v>117.8</v>
      </c>
      <c r="D72" s="69">
        <v>119</v>
      </c>
      <c r="F72" s="56">
        <v>41699</v>
      </c>
      <c r="G72" s="64">
        <v>105.4</v>
      </c>
      <c r="H72" s="58">
        <f t="shared" si="64"/>
        <v>128.63263757115749</v>
      </c>
      <c r="I72" s="58">
        <f t="shared" si="3"/>
        <v>-0.22737397904463866</v>
      </c>
      <c r="J72" s="58">
        <f t="shared" si="65"/>
        <v>128.30588235294115</v>
      </c>
      <c r="K72" s="58">
        <f t="shared" si="3"/>
        <v>-0.30744004919042089</v>
      </c>
      <c r="L72" s="58">
        <f t="shared" si="66"/>
        <v>129.61290322580643</v>
      </c>
      <c r="M72" s="58">
        <f t="shared" ref="M72" si="68">(L72-L68)/L68*100</f>
        <v>1.1161960040178387E-2</v>
      </c>
    </row>
    <row r="73" spans="1:13" ht="15" x14ac:dyDescent="0.25">
      <c r="A73" s="10">
        <v>41791</v>
      </c>
      <c r="B73" s="65">
        <v>118.7</v>
      </c>
      <c r="C73" s="69">
        <v>118.4</v>
      </c>
      <c r="D73" s="69">
        <v>119.7</v>
      </c>
      <c r="F73" s="56">
        <v>41791</v>
      </c>
      <c r="G73" s="64">
        <v>105.9</v>
      </c>
      <c r="H73" s="58">
        <f t="shared" si="64"/>
        <v>128.67573182247403</v>
      </c>
      <c r="I73" s="58">
        <f t="shared" si="3"/>
        <v>-0.4102792624930256</v>
      </c>
      <c r="J73" s="58">
        <f t="shared" si="65"/>
        <v>128.35051935788479</v>
      </c>
      <c r="K73" s="58">
        <f t="shared" si="3"/>
        <v>-0.57604778288585412</v>
      </c>
      <c r="L73" s="58">
        <f t="shared" si="66"/>
        <v>129.75977337110481</v>
      </c>
      <c r="M73" s="58">
        <f t="shared" ref="M73" si="69">(L73-L69)/L69*100</f>
        <v>-0.17522852720425247</v>
      </c>
    </row>
    <row r="74" spans="1:13" ht="15" x14ac:dyDescent="0.25">
      <c r="A74" s="10">
        <v>41883</v>
      </c>
      <c r="B74" s="65">
        <v>119.4</v>
      </c>
      <c r="C74" s="69">
        <v>119.1</v>
      </c>
      <c r="D74" s="69">
        <v>120.3</v>
      </c>
      <c r="F74" s="56">
        <v>41883</v>
      </c>
      <c r="G74" s="64">
        <v>106.4</v>
      </c>
      <c r="H74" s="58">
        <f t="shared" si="64"/>
        <v>128.82631578947368</v>
      </c>
      <c r="I74" s="58">
        <f t="shared" si="3"/>
        <v>0.26354546159210746</v>
      </c>
      <c r="J74" s="58">
        <f t="shared" si="65"/>
        <v>128.50263157894736</v>
      </c>
      <c r="K74" s="58">
        <f t="shared" si="3"/>
        <v>9.7621525869705114E-2</v>
      </c>
      <c r="L74" s="58">
        <f t="shared" si="66"/>
        <v>129.79736842105262</v>
      </c>
      <c r="M74" s="58">
        <f t="shared" ref="M74" si="70">(L74-L70)/L70*100</f>
        <v>0.41542798071182396</v>
      </c>
    </row>
    <row r="75" spans="1:13" ht="15" x14ac:dyDescent="0.25">
      <c r="A75" s="10">
        <v>41974</v>
      </c>
      <c r="B75" s="65">
        <v>120.1</v>
      </c>
      <c r="C75" s="69">
        <v>119.8</v>
      </c>
      <c r="D75" s="69">
        <v>121.2</v>
      </c>
      <c r="F75" s="56">
        <v>41974</v>
      </c>
      <c r="G75" s="64">
        <v>106.6</v>
      </c>
      <c r="H75" s="58">
        <f t="shared" si="64"/>
        <v>129.33846153846153</v>
      </c>
      <c r="I75" s="58">
        <f t="shared" ref="I75:K93" si="71">(H75-H71)/H71*100</f>
        <v>0.74406572367114154</v>
      </c>
      <c r="J75" s="58">
        <f t="shared" si="65"/>
        <v>129.01538461538462</v>
      </c>
      <c r="K75" s="58">
        <f t="shared" si="71"/>
        <v>0.75030854934461089</v>
      </c>
      <c r="L75" s="58">
        <f t="shared" si="66"/>
        <v>130.52307692307693</v>
      </c>
      <c r="M75" s="58">
        <f t="shared" ref="M75" si="72">(L75-L71)/L71*100</f>
        <v>0.9775177282411639</v>
      </c>
    </row>
    <row r="76" spans="1:13" ht="15" x14ac:dyDescent="0.25">
      <c r="A76" s="10">
        <v>42064</v>
      </c>
      <c r="B76" s="65">
        <v>120.8</v>
      </c>
      <c r="C76" s="69">
        <v>120.4</v>
      </c>
      <c r="D76" s="69">
        <v>122</v>
      </c>
      <c r="F76" s="56">
        <v>42064</v>
      </c>
      <c r="G76" s="64">
        <v>106.8</v>
      </c>
      <c r="H76" s="58">
        <f t="shared" si="64"/>
        <v>129.84868913857676</v>
      </c>
      <c r="I76" s="58">
        <f t="shared" si="71"/>
        <v>0.94536782451232171</v>
      </c>
      <c r="J76" s="58">
        <f t="shared" si="65"/>
        <v>129.4187265917603</v>
      </c>
      <c r="K76" s="58">
        <f t="shared" si="71"/>
        <v>0.86733688152968813</v>
      </c>
      <c r="L76" s="58">
        <f t="shared" si="66"/>
        <v>131.13857677902624</v>
      </c>
      <c r="M76" s="58">
        <f t="shared" ref="M76" si="73">(L76-L72)/L72*100</f>
        <v>1.1771000535045772</v>
      </c>
    </row>
    <row r="77" spans="1:13" ht="15" x14ac:dyDescent="0.25">
      <c r="A77" s="10">
        <v>42156</v>
      </c>
      <c r="B77" s="65">
        <v>121.4</v>
      </c>
      <c r="C77" s="69">
        <v>121</v>
      </c>
      <c r="D77" s="69">
        <v>122.7</v>
      </c>
      <c r="F77" s="56">
        <v>42156</v>
      </c>
      <c r="G77" s="64">
        <v>107.5</v>
      </c>
      <c r="H77" s="58">
        <f t="shared" si="64"/>
        <v>129.64390697674418</v>
      </c>
      <c r="I77" s="58">
        <f t="shared" si="71"/>
        <v>0.75241472541681254</v>
      </c>
      <c r="J77" s="58">
        <f t="shared" si="65"/>
        <v>129.2167441860465</v>
      </c>
      <c r="K77" s="58">
        <f t="shared" si="71"/>
        <v>0.6748900062853479</v>
      </c>
      <c r="L77" s="58">
        <f t="shared" si="66"/>
        <v>131.03218604651161</v>
      </c>
      <c r="M77" s="58">
        <f t="shared" ref="M77" si="74">(L77-L73)/L73*100</f>
        <v>0.98059101241474711</v>
      </c>
    </row>
    <row r="78" spans="1:13" ht="15" x14ac:dyDescent="0.25">
      <c r="A78" s="10">
        <v>42248</v>
      </c>
      <c r="B78" s="65">
        <v>122.1</v>
      </c>
      <c r="C78" s="69">
        <v>121.6</v>
      </c>
      <c r="D78" s="69">
        <v>123.6</v>
      </c>
      <c r="F78" s="56">
        <v>42248</v>
      </c>
      <c r="G78" s="64">
        <v>108</v>
      </c>
      <c r="H78" s="58">
        <f t="shared" si="64"/>
        <v>129.78777777777776</v>
      </c>
      <c r="I78" s="58">
        <f t="shared" si="71"/>
        <v>0.74632421366088675</v>
      </c>
      <c r="J78" s="58">
        <f t="shared" si="65"/>
        <v>129.25629629629628</v>
      </c>
      <c r="K78" s="58">
        <f t="shared" si="71"/>
        <v>0.58649749665702489</v>
      </c>
      <c r="L78" s="58">
        <f t="shared" si="66"/>
        <v>131.38222222222223</v>
      </c>
      <c r="M78" s="58">
        <f t="shared" ref="M78" si="75">(L78-L74)/L74*100</f>
        <v>1.2210215202733985</v>
      </c>
    </row>
    <row r="79" spans="1:13" ht="15" x14ac:dyDescent="0.25">
      <c r="A79" s="10">
        <v>42339</v>
      </c>
      <c r="B79" s="65">
        <v>122.7</v>
      </c>
      <c r="C79" s="69">
        <v>122.2</v>
      </c>
      <c r="D79" s="69">
        <v>124.3</v>
      </c>
      <c r="F79" s="56">
        <v>42339</v>
      </c>
      <c r="G79" s="64">
        <v>108.4</v>
      </c>
      <c r="H79" s="58">
        <f t="shared" si="64"/>
        <v>129.94428044280443</v>
      </c>
      <c r="I79" s="58">
        <f t="shared" si="71"/>
        <v>0.46839810612927674</v>
      </c>
      <c r="J79" s="58">
        <f t="shared" si="65"/>
        <v>129.41476014760147</v>
      </c>
      <c r="K79" s="58">
        <f t="shared" si="71"/>
        <v>0.30955651793578964</v>
      </c>
      <c r="L79" s="58">
        <f t="shared" si="66"/>
        <v>131.63874538745387</v>
      </c>
      <c r="M79" s="58">
        <f t="shared" ref="M79" si="76">(L79-L75)/L75*100</f>
        <v>0.85476721103843678</v>
      </c>
    </row>
    <row r="80" spans="1:13" ht="15" x14ac:dyDescent="0.25">
      <c r="A80" s="10">
        <v>42430</v>
      </c>
      <c r="B80" s="65">
        <v>123.3</v>
      </c>
      <c r="C80" s="69">
        <v>122.8</v>
      </c>
      <c r="D80" s="69">
        <v>125</v>
      </c>
      <c r="F80" s="56">
        <v>42430</v>
      </c>
      <c r="G80" s="64">
        <v>108.2</v>
      </c>
      <c r="H80" s="58">
        <f t="shared" si="64"/>
        <v>130.82107208872458</v>
      </c>
      <c r="I80" s="58">
        <f t="shared" si="71"/>
        <v>0.74885850338471571</v>
      </c>
      <c r="J80" s="58">
        <f t="shared" si="65"/>
        <v>130.29057301293898</v>
      </c>
      <c r="K80" s="58">
        <f t="shared" si="71"/>
        <v>0.67366326662202047</v>
      </c>
      <c r="L80" s="58">
        <f t="shared" si="66"/>
        <v>132.62476894639556</v>
      </c>
      <c r="M80" s="58">
        <f t="shared" ref="M80" si="77">(L80-L76)/L76*100</f>
        <v>1.1332989909396516</v>
      </c>
    </row>
    <row r="81" spans="1:18" ht="18" x14ac:dyDescent="0.25">
      <c r="A81" s="10">
        <v>42522</v>
      </c>
      <c r="B81" s="65">
        <v>123.9</v>
      </c>
      <c r="C81" s="69">
        <v>123.4</v>
      </c>
      <c r="D81" s="69">
        <v>125.7</v>
      </c>
      <c r="F81" s="56">
        <v>42522</v>
      </c>
      <c r="G81" s="64">
        <v>108.6</v>
      </c>
      <c r="H81" s="58">
        <f t="shared" si="64"/>
        <v>130.97348066298343</v>
      </c>
      <c r="I81" s="58">
        <f t="shared" si="71"/>
        <v>1.025558174884192</v>
      </c>
      <c r="J81" s="58">
        <f t="shared" si="65"/>
        <v>130.44493554327809</v>
      </c>
      <c r="K81" s="58">
        <f t="shared" si="71"/>
        <v>0.95048932316638635</v>
      </c>
      <c r="L81" s="58">
        <f t="shared" si="66"/>
        <v>132.87624309392265</v>
      </c>
      <c r="M81" s="58">
        <f t="shared" ref="M81" si="78">(L81-L77)/L77*100</f>
        <v>1.4073313611332632</v>
      </c>
      <c r="P81" s="51" t="s">
        <v>72</v>
      </c>
      <c r="Q81" s="51"/>
      <c r="R81" s="51"/>
    </row>
    <row r="82" spans="1:18" ht="15" x14ac:dyDescent="0.25">
      <c r="A82" s="10">
        <v>42614</v>
      </c>
      <c r="B82" s="65">
        <v>124.4</v>
      </c>
      <c r="C82" s="69">
        <v>123.9</v>
      </c>
      <c r="D82" s="69">
        <v>126.4</v>
      </c>
      <c r="F82" s="56">
        <v>42614</v>
      </c>
      <c r="G82" s="64">
        <v>109.4</v>
      </c>
      <c r="H82" s="58">
        <f t="shared" si="64"/>
        <v>130.54040219378427</v>
      </c>
      <c r="I82" s="58">
        <f t="shared" si="71"/>
        <v>0.57988851407499487</v>
      </c>
      <c r="J82" s="58">
        <f t="shared" si="65"/>
        <v>130.01572212065813</v>
      </c>
      <c r="K82" s="58">
        <f t="shared" si="71"/>
        <v>0.58753487924564785</v>
      </c>
      <c r="L82" s="58">
        <f t="shared" si="66"/>
        <v>132.63912248628884</v>
      </c>
      <c r="M82" s="58">
        <f t="shared" ref="M82" si="79">(L82-L78)/L78*100</f>
        <v>0.95667453541824865</v>
      </c>
    </row>
    <row r="83" spans="1:18" ht="15" x14ac:dyDescent="0.25">
      <c r="A83" s="10">
        <v>42705</v>
      </c>
      <c r="B83" s="65">
        <v>125</v>
      </c>
      <c r="C83" s="69">
        <v>124.4</v>
      </c>
      <c r="D83" s="69">
        <v>127.1</v>
      </c>
      <c r="F83" s="56">
        <v>42705</v>
      </c>
      <c r="G83" s="64">
        <v>110</v>
      </c>
      <c r="H83" s="58">
        <f t="shared" si="64"/>
        <v>130.45454545454547</v>
      </c>
      <c r="I83" s="58">
        <f t="shared" si="71"/>
        <v>0.39267985478255507</v>
      </c>
      <c r="J83" s="58">
        <f t="shared" si="65"/>
        <v>129.82836363636363</v>
      </c>
      <c r="K83" s="58">
        <f t="shared" si="71"/>
        <v>0.31959529831870492</v>
      </c>
      <c r="L83" s="58">
        <f t="shared" si="66"/>
        <v>132.64618181818179</v>
      </c>
      <c r="M83" s="58">
        <f t="shared" ref="M83" si="80">(L83-L79)/L79*100</f>
        <v>0.76530388356613521</v>
      </c>
    </row>
    <row r="84" spans="1:18" ht="15" x14ac:dyDescent="0.25">
      <c r="A84" s="10">
        <v>42795</v>
      </c>
      <c r="B84" s="65">
        <v>125.7</v>
      </c>
      <c r="C84" s="69">
        <v>125</v>
      </c>
      <c r="D84" s="69">
        <v>127.9</v>
      </c>
      <c r="F84" s="56">
        <v>42795</v>
      </c>
      <c r="G84" s="64">
        <v>110.5</v>
      </c>
      <c r="H84" s="58">
        <f t="shared" si="64"/>
        <v>130.59149321266969</v>
      </c>
      <c r="I84" s="58">
        <f t="shared" si="71"/>
        <v>-0.17549074655127728</v>
      </c>
      <c r="J84" s="58">
        <f t="shared" si="65"/>
        <v>129.86425339366517</v>
      </c>
      <c r="K84" s="58">
        <f t="shared" si="71"/>
        <v>-0.3272068035432425</v>
      </c>
      <c r="L84" s="58">
        <f t="shared" si="66"/>
        <v>132.8771040723982</v>
      </c>
      <c r="M84" s="58">
        <f t="shared" ref="M84" si="81">(L84-L80)/L80*100</f>
        <v>0.19026244343892024</v>
      </c>
    </row>
    <row r="85" spans="1:18" ht="15" x14ac:dyDescent="0.25">
      <c r="A85" s="10">
        <v>42887</v>
      </c>
      <c r="B85" s="65">
        <v>126.3</v>
      </c>
      <c r="C85" s="69">
        <v>125.6</v>
      </c>
      <c r="D85" s="69">
        <v>128.69999999999999</v>
      </c>
      <c r="F85" s="56">
        <v>42887</v>
      </c>
      <c r="G85" s="64">
        <v>110.7</v>
      </c>
      <c r="H85" s="58">
        <f t="shared" si="64"/>
        <v>130.97777777777776</v>
      </c>
      <c r="I85" s="58">
        <f t="shared" si="71"/>
        <v>3.2809044797270479E-3</v>
      </c>
      <c r="J85" s="58">
        <f t="shared" si="65"/>
        <v>130.25185185185185</v>
      </c>
      <c r="K85" s="58">
        <f t="shared" si="71"/>
        <v>-0.14801930839406077</v>
      </c>
      <c r="L85" s="58">
        <f t="shared" si="66"/>
        <v>133.46666666666664</v>
      </c>
      <c r="M85" s="58">
        <f t="shared" ref="M85" si="82">(L85-L81)/L81*100</f>
        <v>0.44434095892269476</v>
      </c>
    </row>
    <row r="86" spans="1:18" ht="15" x14ac:dyDescent="0.25">
      <c r="A86" s="10">
        <v>42979</v>
      </c>
      <c r="B86" s="65">
        <v>126.9</v>
      </c>
      <c r="C86" s="69">
        <v>126.2</v>
      </c>
      <c r="D86" s="69">
        <v>129.4</v>
      </c>
      <c r="F86" s="56">
        <v>42979</v>
      </c>
      <c r="G86" s="64">
        <v>111.4</v>
      </c>
      <c r="H86" s="58">
        <f t="shared" si="64"/>
        <v>130.77307001795333</v>
      </c>
      <c r="I86" s="58">
        <f t="shared" si="71"/>
        <v>0.17823433991237878</v>
      </c>
      <c r="J86" s="58">
        <f t="shared" si="65"/>
        <v>130.05170556552963</v>
      </c>
      <c r="K86" s="58">
        <f t="shared" si="71"/>
        <v>2.7676225832219913E-2</v>
      </c>
      <c r="L86" s="58">
        <f t="shared" si="66"/>
        <v>133.34937163375224</v>
      </c>
      <c r="M86" s="58">
        <f t="shared" ref="M86" si="83">(L86-L82)/L82*100</f>
        <v>0.53547485398723182</v>
      </c>
    </row>
    <row r="87" spans="1:18" ht="15" x14ac:dyDescent="0.25">
      <c r="A87" s="10">
        <v>43070</v>
      </c>
      <c r="B87" s="65">
        <v>127.6</v>
      </c>
      <c r="C87" s="69">
        <v>126.8</v>
      </c>
      <c r="D87" s="69">
        <v>130.19999999999999</v>
      </c>
      <c r="F87" s="56">
        <v>43070</v>
      </c>
      <c r="G87" s="64">
        <v>112.1</v>
      </c>
      <c r="H87" s="58">
        <f t="shared" si="64"/>
        <v>130.67332738626226</v>
      </c>
      <c r="I87" s="58">
        <f t="shared" si="71"/>
        <v>0.16770740410346324</v>
      </c>
      <c r="J87" s="58">
        <f t="shared" si="65"/>
        <v>129.85405887600356</v>
      </c>
      <c r="K87" s="58">
        <f t="shared" si="71"/>
        <v>1.9791699533315957E-2</v>
      </c>
      <c r="L87" s="58">
        <f t="shared" si="66"/>
        <v>133.33595004460304</v>
      </c>
      <c r="M87" s="58">
        <f t="shared" ref="M87" si="84">(L87-L83)/L83*100</f>
        <v>0.52000609212160842</v>
      </c>
    </row>
    <row r="88" spans="1:18" ht="15" x14ac:dyDescent="0.25">
      <c r="A88" s="10">
        <v>43160</v>
      </c>
      <c r="B88" s="65">
        <v>128.30000000000001</v>
      </c>
      <c r="C88" s="69">
        <v>127.4</v>
      </c>
      <c r="D88" s="69">
        <v>131</v>
      </c>
      <c r="F88" s="56">
        <v>43160</v>
      </c>
      <c r="G88" s="64">
        <v>112.6</v>
      </c>
      <c r="H88" s="58">
        <f t="shared" si="64"/>
        <v>130.80674955595029</v>
      </c>
      <c r="I88" s="58">
        <f t="shared" si="71"/>
        <v>0.16483182631969234</v>
      </c>
      <c r="J88" s="58">
        <f t="shared" si="65"/>
        <v>129.88916518650089</v>
      </c>
      <c r="K88" s="58">
        <f t="shared" si="71"/>
        <v>1.9182948490226219E-2</v>
      </c>
      <c r="L88" s="58">
        <f t="shared" si="66"/>
        <v>133.55950266429841</v>
      </c>
      <c r="M88" s="58">
        <f t="shared" ref="M88" si="85">(L88-L84)/L84*100</f>
        <v>0.51355618912977241</v>
      </c>
    </row>
    <row r="89" spans="1:18" ht="15" x14ac:dyDescent="0.25">
      <c r="A89" s="10">
        <v>43252</v>
      </c>
      <c r="B89" s="65">
        <v>129</v>
      </c>
      <c r="C89" s="69">
        <v>128.19999999999999</v>
      </c>
      <c r="D89" s="69">
        <v>131.80000000000001</v>
      </c>
      <c r="F89" s="56">
        <v>43252</v>
      </c>
      <c r="G89" s="64">
        <v>113</v>
      </c>
      <c r="H89" s="58">
        <f t="shared" si="64"/>
        <v>131.05486725663718</v>
      </c>
      <c r="I89" s="58">
        <f t="shared" si="71"/>
        <v>5.8856914636476486E-2</v>
      </c>
      <c r="J89" s="58">
        <f t="shared" si="65"/>
        <v>130.24212389380529</v>
      </c>
      <c r="K89" s="58">
        <f t="shared" si="71"/>
        <v>-7.4685756158251598E-3</v>
      </c>
      <c r="L89" s="58">
        <f t="shared" si="66"/>
        <v>133.89946902654867</v>
      </c>
      <c r="M89" s="58">
        <f t="shared" ref="M89" si="86">(L89-L85)/L85*100</f>
        <v>0.3242774924191052</v>
      </c>
    </row>
    <row r="90" spans="1:18" ht="15" x14ac:dyDescent="0.25">
      <c r="A90" s="10">
        <v>43344</v>
      </c>
      <c r="B90" s="65">
        <v>129.80000000000001</v>
      </c>
      <c r="C90" s="69">
        <v>128.9</v>
      </c>
      <c r="D90" s="69">
        <v>132.69999999999999</v>
      </c>
      <c r="F90" s="56">
        <v>43344</v>
      </c>
      <c r="G90" s="64">
        <v>113.5</v>
      </c>
      <c r="H90" s="58">
        <f t="shared" si="64"/>
        <v>131.2866960352423</v>
      </c>
      <c r="I90" s="58">
        <f t="shared" si="71"/>
        <v>0.39276130568660422</v>
      </c>
      <c r="J90" s="58">
        <f t="shared" si="65"/>
        <v>130.37638766519825</v>
      </c>
      <c r="K90" s="58">
        <f t="shared" si="71"/>
        <v>0.24965616425923942</v>
      </c>
      <c r="L90" s="58">
        <f t="shared" si="66"/>
        <v>134.21991189427311</v>
      </c>
      <c r="M90" s="58">
        <f t="shared" ref="M90" si="87">(L90-L86)/L86*100</f>
        <v>0.65282666866390038</v>
      </c>
    </row>
    <row r="91" spans="1:18" ht="15" x14ac:dyDescent="0.25">
      <c r="A91" s="10">
        <v>43435</v>
      </c>
      <c r="B91" s="65">
        <v>130.6</v>
      </c>
      <c r="C91" s="69">
        <v>129.69999999999999</v>
      </c>
      <c r="D91" s="69">
        <v>133.5</v>
      </c>
      <c r="F91" s="56">
        <v>43435</v>
      </c>
      <c r="G91" s="64">
        <v>114.1</v>
      </c>
      <c r="H91" s="58">
        <f t="shared" si="64"/>
        <v>131.40122699386501</v>
      </c>
      <c r="I91" s="58">
        <f t="shared" si="71"/>
        <v>0.55703763129190464</v>
      </c>
      <c r="J91" s="58">
        <f t="shared" si="65"/>
        <v>130.49570552147239</v>
      </c>
      <c r="K91" s="58">
        <f t="shared" si="71"/>
        <v>0.49412906382966987</v>
      </c>
      <c r="L91" s="58">
        <f t="shared" si="66"/>
        <v>134.31901840490798</v>
      </c>
      <c r="M91" s="58">
        <f t="shared" ref="M91" si="88">(L91-L87)/L87*100</f>
        <v>0.73728680072860209</v>
      </c>
    </row>
    <row r="92" spans="1:18" ht="15" x14ac:dyDescent="0.25">
      <c r="A92" s="10">
        <v>43525</v>
      </c>
      <c r="B92" s="65">
        <v>131.19999999999999</v>
      </c>
      <c r="C92" s="69">
        <v>130.4</v>
      </c>
      <c r="D92" s="69">
        <v>134.1</v>
      </c>
      <c r="F92" s="56">
        <v>43525</v>
      </c>
      <c r="G92" s="64">
        <v>114.1</v>
      </c>
      <c r="H92" s="58">
        <f t="shared" si="64"/>
        <v>132.0049079754601</v>
      </c>
      <c r="I92" s="58">
        <f t="shared" si="71"/>
        <v>0.91597599021243026</v>
      </c>
      <c r="J92" s="58">
        <f t="shared" si="65"/>
        <v>131.20000000000002</v>
      </c>
      <c r="K92" s="58">
        <f t="shared" si="71"/>
        <v>1.0091948867459191</v>
      </c>
      <c r="L92" s="58">
        <f t="shared" si="66"/>
        <v>134.92269938650307</v>
      </c>
      <c r="M92" s="58">
        <f t="shared" ref="M92:M93" si="89">(L92-L88)/L88*100</f>
        <v>1.0206662161890909</v>
      </c>
    </row>
    <row r="93" spans="1:18" ht="15" x14ac:dyDescent="0.25">
      <c r="A93" s="10">
        <v>43617</v>
      </c>
      <c r="B93" s="65">
        <v>132</v>
      </c>
      <c r="C93" s="69">
        <v>131.1</v>
      </c>
      <c r="D93" s="69">
        <v>135.19999999999999</v>
      </c>
      <c r="F93" s="56">
        <v>43617</v>
      </c>
      <c r="G93" s="64">
        <v>114.8</v>
      </c>
      <c r="H93" s="58">
        <f t="shared" si="64"/>
        <v>132</v>
      </c>
      <c r="I93" s="58">
        <f t="shared" si="71"/>
        <v>0.72117332469004802</v>
      </c>
      <c r="J93" s="58">
        <f t="shared" si="65"/>
        <v>131.1</v>
      </c>
      <c r="K93" s="58">
        <f t="shared" si="71"/>
        <v>0.65867791506086792</v>
      </c>
      <c r="L93" s="58">
        <f t="shared" si="66"/>
        <v>135.19999999999999</v>
      </c>
      <c r="M93" s="58">
        <f t="shared" si="89"/>
        <v>0.97127418271797317</v>
      </c>
    </row>
    <row r="94" spans="1:18" x14ac:dyDescent="0.2">
      <c r="B94" s="68"/>
    </row>
    <row r="95" spans="1:18" x14ac:dyDescent="0.2">
      <c r="A95" s="55" t="s">
        <v>66</v>
      </c>
    </row>
    <row r="96" spans="1:18" x14ac:dyDescent="0.2">
      <c r="A96" s="55" t="s">
        <v>67</v>
      </c>
      <c r="H96" s="57">
        <f>((H92/H8)^(1/21)-1)*100</f>
        <v>0.61032179658515595</v>
      </c>
      <c r="I96" s="57">
        <f>AVERAGE(I10:I92)</f>
        <v>0.62130090464217025</v>
      </c>
      <c r="J96" s="57">
        <f>((J92/J8)^(1/21)-1)*100</f>
        <v>0.53183911136567286</v>
      </c>
      <c r="K96" s="57">
        <f>AVERAGE(K10:K92)</f>
        <v>0.53924477125136472</v>
      </c>
      <c r="L96" s="57">
        <f>((L92/L8)^(1/21)-1)*100</f>
        <v>0.85882556710576985</v>
      </c>
      <c r="M96" s="57">
        <f>AVERAGE(M10:M92)</f>
        <v>0.86975308403208496</v>
      </c>
    </row>
    <row r="98" spans="1:1" x14ac:dyDescent="0.2">
      <c r="A98" s="55" t="s">
        <v>68</v>
      </c>
    </row>
    <row r="100" spans="1:1" x14ac:dyDescent="0.2">
      <c r="A100" s="55" t="s">
        <v>69</v>
      </c>
    </row>
    <row r="102" spans="1:1" x14ac:dyDescent="0.2">
      <c r="A102" s="55" t="s">
        <v>70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2.3</vt:lpstr>
      <vt:lpstr>Data 2.3</vt:lpstr>
      <vt:lpstr>Real WPI Trend</vt:lpstr>
      <vt:lpstr>Real WPI SA</vt:lpstr>
      <vt:lpstr>'Table 2.3'!_Hlk189040611</vt:lpstr>
      <vt:lpstr>'Table 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2</dc:subject>
  <dc:creator>Andrew Kopras</dc:creator>
  <cp:lastModifiedBy>Gilfillan, Geoff (DPS)</cp:lastModifiedBy>
  <cp:lastPrinted>2021-05-25T07:52:32Z</cp:lastPrinted>
  <dcterms:created xsi:type="dcterms:W3CDTF">2001-10-02T01:37:01Z</dcterms:created>
  <dcterms:modified xsi:type="dcterms:W3CDTF">2022-05-20T07:15:31Z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2022-01-17T00:34:27Z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b7969555-a910-4063-a682-2654760bdf7c</vt:lpwstr>
  </property>
  <property fmtid="{D5CDD505-2E9C-101B-9397-08002B2CF9AE}" pid="8" name="MSIP_Label_234ea0fa-41da-4eb0-b95e-07c328641c0b_ContentBits">
    <vt:lpwstr>0</vt:lpwstr>
  </property>
</Properties>
</file>